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OSTA\Piestatnu atjaunosana\"/>
    </mc:Choice>
  </mc:AlternateContent>
  <xr:revisionPtr revIDLastSave="0" documentId="8_{D4207215-0135-4AC6-AA97-483196E9D108}" xr6:coauthVersionLast="47" xr6:coauthVersionMax="47" xr10:uidLastSave="{00000000-0000-0000-0000-000000000000}"/>
  <bookViews>
    <workbookView xWindow="-108" yWindow="-108" windowWidth="23256" windowHeight="12456" tabRatio="767" xr2:uid="{00000000-000D-0000-FFFF-FFFF00000000}"/>
  </bookViews>
  <sheets>
    <sheet name="Kopt" sheetId="1" r:id="rId1"/>
    <sheet name="KPDV" sheetId="2" r:id="rId2"/>
    <sheet name="1" sheetId="37" r:id="rId3"/>
  </sheets>
  <externalReferences>
    <externalReference r:id="rId4"/>
  </externalReferences>
  <definedNames>
    <definedName name="dat">KPDV!$C$30</definedName>
    <definedName name="_xlnm.Print_Area" localSheetId="1">KPDV!$A$1:$I$33</definedName>
    <definedName name="sas">KPDV!$C$25</definedName>
    <definedName name="sert">KPDV!$C$28</definedName>
    <definedName name="zona1_laukums">[1]Zona!$E$32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37" l="1"/>
  <c r="E26" i="37" s="1"/>
  <c r="A26" i="37"/>
  <c r="A27" i="37"/>
  <c r="A25" i="37"/>
  <c r="E22" i="37"/>
  <c r="A23" i="37"/>
  <c r="A24" i="37"/>
  <c r="L17" i="37"/>
  <c r="N17" i="37"/>
  <c r="O17" i="37"/>
  <c r="L18" i="37"/>
  <c r="N18" i="37"/>
  <c r="O18" i="37"/>
  <c r="L19" i="37"/>
  <c r="N19" i="37"/>
  <c r="O19" i="37"/>
  <c r="L21" i="37"/>
  <c r="N21" i="37"/>
  <c r="O21" i="37"/>
  <c r="L22" i="37"/>
  <c r="N22" i="37"/>
  <c r="O22" i="37"/>
  <c r="L23" i="37"/>
  <c r="N23" i="37"/>
  <c r="O23" i="37"/>
  <c r="L24" i="37"/>
  <c r="N24" i="37"/>
  <c r="O24" i="37"/>
  <c r="L27" i="37"/>
  <c r="N27" i="37"/>
  <c r="O27" i="37"/>
  <c r="L28" i="37"/>
  <c r="N28" i="37"/>
  <c r="O28" i="37"/>
  <c r="E17" i="37"/>
  <c r="E18" i="37" s="1"/>
  <c r="E20" i="37"/>
  <c r="L20" i="37" s="1"/>
  <c r="A19" i="37"/>
  <c r="E14" i="37"/>
  <c r="E16" i="37"/>
  <c r="A15" i="37"/>
  <c r="A17" i="37"/>
  <c r="A22" i="37"/>
  <c r="A21" i="37"/>
  <c r="L26" i="37" l="1"/>
  <c r="N26" i="37"/>
  <c r="O26" i="37"/>
  <c r="O20" i="37"/>
  <c r="E25" i="37"/>
  <c r="N20" i="37"/>
  <c r="H17" i="37" l="1"/>
  <c r="L25" i="37"/>
  <c r="N25" i="37"/>
  <c r="O25" i="37"/>
  <c r="M17" i="37" l="1"/>
  <c r="P17" i="37" s="1"/>
  <c r="H18" i="37"/>
  <c r="M18" i="37" l="1"/>
  <c r="P18" i="37" s="1"/>
  <c r="H19" i="37"/>
  <c r="M19" i="37" l="1"/>
  <c r="P19" i="37" s="1"/>
  <c r="H20" i="37"/>
  <c r="M20" i="37" l="1"/>
  <c r="P20" i="37" s="1"/>
  <c r="H21" i="37"/>
  <c r="M21" i="37" l="1"/>
  <c r="P21" i="37" s="1"/>
  <c r="H22" i="37"/>
  <c r="M22" i="37" l="1"/>
  <c r="P22" i="37" s="1"/>
  <c r="H23" i="37"/>
  <c r="H24" i="37" l="1"/>
  <c r="M23" i="37"/>
  <c r="P23" i="37" s="1"/>
  <c r="M24" i="37" l="1"/>
  <c r="P24" i="37" s="1"/>
  <c r="H25" i="37"/>
  <c r="C40" i="37"/>
  <c r="A35" i="37"/>
  <c r="C32" i="37"/>
  <c r="M25" i="37" l="1"/>
  <c r="P25" i="37" s="1"/>
  <c r="H26" i="37"/>
  <c r="H27" i="37" l="1"/>
  <c r="H28" i="37"/>
  <c r="M26" i="37"/>
  <c r="P26" i="37" s="1"/>
  <c r="M28" i="37" l="1"/>
  <c r="P28" i="37" s="1"/>
  <c r="M27" i="37"/>
  <c r="P27" i="37" s="1"/>
  <c r="C37" i="37" l="1"/>
  <c r="H15" i="37"/>
  <c r="H16" i="37"/>
  <c r="H14" i="37"/>
  <c r="L16" i="37"/>
  <c r="N15" i="37"/>
  <c r="N14" i="37"/>
  <c r="L14" i="37"/>
  <c r="O14" i="37" l="1"/>
  <c r="N16" i="37"/>
  <c r="M16" i="37"/>
  <c r="M15" i="37"/>
  <c r="L15" i="37"/>
  <c r="O16" i="37"/>
  <c r="O15" i="37"/>
  <c r="A14" i="37"/>
  <c r="M14" i="37"/>
  <c r="P14" i="37" l="1"/>
  <c r="L29" i="37"/>
  <c r="E15" i="2" s="1"/>
  <c r="O29" i="37"/>
  <c r="H15" i="2" s="1"/>
  <c r="M29" i="37"/>
  <c r="F15" i="2" s="1"/>
  <c r="N29" i="37"/>
  <c r="G15" i="2" s="1"/>
  <c r="P15" i="37"/>
  <c r="P16" i="37"/>
  <c r="P29" i="37" l="1"/>
  <c r="I15" i="2" s="1"/>
  <c r="C15" i="2" l="1"/>
  <c r="C3" i="2" s="1"/>
  <c r="B19" i="1" s="1"/>
  <c r="D9" i="2" l="1"/>
  <c r="D8" i="2"/>
  <c r="P10" i="37" l="1"/>
  <c r="D15" i="2" l="1"/>
  <c r="N9" i="37"/>
  <c r="D7" i="37"/>
  <c r="D8" i="37"/>
  <c r="E16" i="2" l="1"/>
  <c r="G16" i="2" l="1"/>
  <c r="A15" i="2" l="1"/>
  <c r="B15" i="2" l="1"/>
  <c r="F16" i="2" l="1"/>
  <c r="H16" i="2" l="1"/>
  <c r="D11" i="2" l="1"/>
  <c r="I16" i="2" l="1"/>
  <c r="I19" i="2" l="1"/>
  <c r="I17" i="2"/>
  <c r="I18" i="2" s="1"/>
  <c r="I20" i="2" l="1"/>
  <c r="D10" i="2" l="1"/>
  <c r="C25" i="1" l="1"/>
  <c r="C24" i="1" s="1"/>
</calcChain>
</file>

<file path=xl/sharedStrings.xml><?xml version="1.0" encoding="utf-8"?>
<sst xmlns="http://schemas.openxmlformats.org/spreadsheetml/2006/main" count="131" uniqueCount="84">
  <si>
    <t>APSTIPRINU</t>
  </si>
  <si>
    <t>(pasūtītāja paraksts un tā atsifrējums)</t>
  </si>
  <si>
    <t>Būvniecības koptāme</t>
  </si>
  <si>
    <t xml:space="preserve">Būves nosaukums: 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</si>
  <si>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</si>
  <si>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</si>
  <si>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</si>
  <si>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</si>
  <si>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</si>
  <si>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</si>
  <si>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</si>
  <si>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</si>
  <si>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</si>
  <si>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</si>
  <si>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 xml:space="preserve">Sertifikāta Nr. 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</si>
  <si>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</si>
  <si>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</si>
  <si>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</si>
  <si>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</si>
  <si>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</si>
  <si>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</si>
  <si>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</si>
  <si>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</si>
  <si>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</si>
  <si>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</si>
  <si>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</si>
  <si>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</si>
  <si>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</si>
  <si>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</si>
  <si>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</si>
  <si>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</si>
  <si>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</si>
  <si>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</si>
  <si>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</si>
  <si>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</si>
  <si>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</si>
  <si>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>Sertifikāta Nr.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</si>
  <si>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</si>
  <si>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</si>
  <si>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</si>
  <si>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</si>
  <si>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</si>
  <si>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</si>
  <si>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</si>
  <si>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</si>
  <si>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N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</si>
  <si>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</si>
  <si>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</si>
  <si>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</si>
  <si>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</si>
  <si>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</si>
  <si>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</si>
  <si>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 xml:space="preserve">Tiešās izmaksas kopā, t. sk. darba devēja sociālais nodoklis 23.59% </t>
  </si>
  <si>
    <t>Attiecināmās + citu pasākumu izmaksas + neattiecināmās izmaksas</t>
  </si>
  <si>
    <t>būvizstrādājumi (EUR)</t>
  </si>
  <si>
    <t>Kopā ar PVN</t>
  </si>
  <si>
    <t>Tāme sastādīta  2024. gada tirgus cenās, pamatojoties uz ___ daļas rasējumiem</t>
  </si>
  <si>
    <t>līg.c.</t>
  </si>
  <si>
    <t>m³</t>
  </si>
  <si>
    <t>M</t>
  </si>
  <si>
    <t>O</t>
  </si>
  <si>
    <t>L</t>
  </si>
  <si>
    <t>P</t>
  </si>
  <si>
    <t>Tāme sastādīta</t>
  </si>
  <si>
    <t xml:space="preserve">Imprignētas koka brusas 170×210mm ar vienas kantes slīpinājumu </t>
  </si>
  <si>
    <t xml:space="preserve">Imprignētas koka brusas 170×210mm ar divu kantu slīpinājumu </t>
  </si>
  <si>
    <t xml:space="preserve">m </t>
  </si>
  <si>
    <t>Kokmateriāls</t>
  </si>
  <si>
    <t xml:space="preserve">Eosšās konstrukcija demontāža, tsk stirpinājumi </t>
  </si>
  <si>
    <t>Imprignētas koka brusas 170×210mm vertikālās</t>
  </si>
  <si>
    <t>Tērauda paplākšnu lokālu vietu atjaunošana piemetinot papildus loksnes 8mm, 200×130mm</t>
  </si>
  <si>
    <t>gb</t>
  </si>
  <si>
    <t>Transports</t>
  </si>
  <si>
    <t>obj</t>
  </si>
  <si>
    <t>Imprignēts koka dēlis 145×21</t>
  </si>
  <si>
    <t>m</t>
  </si>
  <si>
    <t xml:space="preserve">dēļu skrūve koka karkasam Essve Classic, nerūsējošais tērauds A2 4.8x75mm </t>
  </si>
  <si>
    <t>Dzintaru iela 2E, Pāvilosta</t>
  </si>
  <si>
    <t>Cinkotas tērauda koka bulskrūves ar paplāksni 8.8 M16×300</t>
  </si>
  <si>
    <t>Cinkotas tērauda koka bultskrūves ar paplāksni 8.8 M20×300</t>
  </si>
  <si>
    <t>Zvejnieku piestātnes atjaunošanas darbi</t>
  </si>
  <si>
    <t>Pāvilostas ostas zvejnieku piestātnes atjaunošana</t>
  </si>
  <si>
    <t>Zvejnieku piestātne</t>
  </si>
  <si>
    <t>pāvilostas zvejnieku piestātnes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</si>
</sst>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;;"/>
    <numFmt numFmtId="165" formatCode="0;;"/>
    <numFmt numFmtId="166" formatCode="0.0%"/>
    <numFmt numFmtId="167" formatCode="#,##0.00;;"/>
    <numFmt numFmtId="168" formatCode="_-* #,##0.00\ _-;\-* #,##0.00\ _-;_-* &quot;-&quot;??\ _-;_-@_-"/>
    <numFmt numFmtId="169" formatCode="[$-426]General"/>
  </numFmts>
  <fonts count="19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11"/>
      <color theme="1"/>
      <name val="Calibri"/>
      <family val="2"/>
      <charset val="186"/>
      <scheme val="minor"/>
    </font>
    <font>
      <sz val="8"/>
      <color rgb="FFFF0000"/>
      <name val="Arial"/>
      <family val="2"/>
      <charset val="186"/>
    </font>
    <font>
      <sz val="10"/>
      <name val="Helv"/>
    </font>
    <font>
      <i/>
      <sz val="8"/>
      <color rgb="FF808080"/>
      <name val="Arial"/>
      <family val="2"/>
      <charset val="186"/>
    </font>
    <font>
      <sz val="10"/>
      <name val="Arial Cyr"/>
      <charset val="204"/>
    </font>
    <font>
      <b/>
      <sz val="8"/>
      <name val="Arial"/>
      <family val="2"/>
      <charset val="204"/>
    </font>
    <font>
      <sz val="11"/>
      <color rgb="FF0061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indexed="17"/>
      <name val="Calibri"/>
      <family val="2"/>
      <charset val="186"/>
    </font>
    <font>
      <sz val="10"/>
      <color rgb="FF000000"/>
      <name val="Times New Roman"/>
      <family val="1"/>
      <charset val="186"/>
    </font>
    <font>
      <b/>
      <sz val="8"/>
      <color rgb="FFFF0000"/>
      <name val="Arial"/>
      <family val="2"/>
      <charset val="186"/>
    </font>
    <font>
      <sz val="8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indexed="42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3">
    <xf numFmtId="0" fontId="0" fillId="0" borderId="0"/>
    <xf numFmtId="0" fontId="3" fillId="0" borderId="0"/>
    <xf numFmtId="0" fontId="3" fillId="0" borderId="0"/>
    <xf numFmtId="0" fontId="4" fillId="0" borderId="0"/>
    <xf numFmtId="0" fontId="5" fillId="5" borderId="48" applyNumberFormat="0" applyFont="0" applyAlignment="0" applyProtection="0"/>
    <xf numFmtId="0" fontId="3" fillId="0" borderId="0"/>
    <xf numFmtId="0" fontId="5" fillId="5" borderId="48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3" fillId="0" borderId="0">
      <alignment textRotation="90"/>
    </xf>
    <xf numFmtId="0" fontId="3" fillId="0" borderId="0"/>
    <xf numFmtId="169" fontId="8" fillId="0" borderId="0" applyBorder="0" applyProtection="0"/>
    <xf numFmtId="0" fontId="5" fillId="0" borderId="0"/>
    <xf numFmtId="0" fontId="3" fillId="0" borderId="0"/>
    <xf numFmtId="0" fontId="9" fillId="0" borderId="0"/>
    <xf numFmtId="0" fontId="3" fillId="0" borderId="0"/>
    <xf numFmtId="0" fontId="12" fillId="0" borderId="0"/>
    <xf numFmtId="0" fontId="13" fillId="4" borderId="47" applyNumberFormat="0" applyAlignment="0" applyProtection="0"/>
    <xf numFmtId="0" fontId="5" fillId="6" borderId="0" applyNumberFormat="0" applyBorder="0" applyAlignment="0" applyProtection="0"/>
    <xf numFmtId="0" fontId="11" fillId="2" borderId="0" applyNumberFormat="0" applyBorder="0" applyAlignment="0" applyProtection="0"/>
    <xf numFmtId="0" fontId="12" fillId="5" borderId="48" applyNumberFormat="0" applyFont="0" applyAlignment="0" applyProtection="0"/>
    <xf numFmtId="0" fontId="14" fillId="3" borderId="0" applyNumberFormat="0" applyBorder="0" applyAlignment="0" applyProtection="0"/>
    <xf numFmtId="0" fontId="5" fillId="7" borderId="0" applyNumberFormat="0" applyBorder="0" applyAlignment="0" applyProtection="0"/>
    <xf numFmtId="0" fontId="15" fillId="8" borderId="0" applyNumberFormat="0" applyBorder="0" applyAlignment="0" applyProtection="0"/>
    <xf numFmtId="0" fontId="5" fillId="0" borderId="0"/>
    <xf numFmtId="0" fontId="4" fillId="0" borderId="0"/>
    <xf numFmtId="0" fontId="5" fillId="0" borderId="0"/>
    <xf numFmtId="9" fontId="12" fillId="0" borderId="0" applyFont="0" applyFill="0" applyBorder="0" applyAlignment="0" applyProtection="0"/>
    <xf numFmtId="0" fontId="16" fillId="0" borderId="0"/>
    <xf numFmtId="9" fontId="5" fillId="0" borderId="0" applyFont="0" applyFill="0" applyBorder="0" applyAlignment="0" applyProtection="0"/>
  </cellStyleXfs>
  <cellXfs count="154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0" fontId="1" fillId="0" borderId="0" xfId="0" applyFont="1" applyAlignment="1">
      <alignment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2" fontId="1" fillId="0" borderId="0" xfId="0" applyNumberFormat="1" applyFont="1"/>
    <xf numFmtId="0" fontId="2" fillId="0" borderId="30" xfId="0" applyFont="1" applyBorder="1" applyAlignment="1">
      <alignment horizontal="center"/>
    </xf>
    <xf numFmtId="0" fontId="1" fillId="0" borderId="0" xfId="0" applyFont="1" applyAlignment="1">
      <alignment vertical="center"/>
    </xf>
    <xf numFmtId="164" fontId="1" fillId="0" borderId="0" xfId="0" applyNumberFormat="1" applyFont="1"/>
    <xf numFmtId="9" fontId="1" fillId="0" borderId="0" xfId="0" applyNumberFormat="1" applyFont="1"/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justify"/>
    </xf>
    <xf numFmtId="165" fontId="1" fillId="0" borderId="20" xfId="0" applyNumberFormat="1" applyFont="1" applyBorder="1" applyAlignment="1">
      <alignment horizontal="center" vertical="center" wrapText="1"/>
    </xf>
    <xf numFmtId="9" fontId="1" fillId="0" borderId="39" xfId="0" applyNumberFormat="1" applyFont="1" applyBorder="1"/>
    <xf numFmtId="0" fontId="1" fillId="0" borderId="0" xfId="0" applyFont="1" applyAlignment="1">
      <alignment vertical="justify"/>
    </xf>
    <xf numFmtId="167" fontId="1" fillId="0" borderId="4" xfId="0" applyNumberFormat="1" applyFont="1" applyBorder="1" applyAlignment="1">
      <alignment horizontal="center"/>
    </xf>
    <xf numFmtId="167" fontId="1" fillId="0" borderId="35" xfId="0" applyNumberFormat="1" applyFont="1" applyBorder="1" applyAlignment="1">
      <alignment horizontal="center"/>
    </xf>
    <xf numFmtId="167" fontId="1" fillId="0" borderId="34" xfId="0" applyNumberFormat="1" applyFont="1" applyBorder="1" applyAlignment="1">
      <alignment horizontal="center"/>
    </xf>
    <xf numFmtId="167" fontId="1" fillId="0" borderId="7" xfId="0" applyNumberFormat="1" applyFont="1" applyBorder="1" applyAlignment="1">
      <alignment horizontal="center" vertical="center"/>
    </xf>
    <xf numFmtId="167" fontId="2" fillId="0" borderId="12" xfId="0" applyNumberFormat="1" applyFont="1" applyBorder="1" applyAlignment="1">
      <alignment horizontal="center" vertical="center"/>
    </xf>
    <xf numFmtId="167" fontId="1" fillId="0" borderId="14" xfId="0" applyNumberFormat="1" applyFont="1" applyBorder="1" applyAlignment="1">
      <alignment horizontal="center" vertical="center"/>
    </xf>
    <xf numFmtId="167" fontId="2" fillId="0" borderId="4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165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wrapText="1"/>
      <protection locked="0"/>
    </xf>
    <xf numFmtId="167" fontId="1" fillId="0" borderId="7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wrapText="1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>
      <alignment horizontal="right" vertical="center"/>
    </xf>
    <xf numFmtId="1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9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6" xfId="0" applyFont="1" applyBorder="1" applyAlignment="1">
      <alignment horizontal="center" vertical="center" textRotation="90" wrapText="1"/>
    </xf>
    <xf numFmtId="0" fontId="2" fillId="0" borderId="27" xfId="0" applyFont="1" applyBorder="1" applyAlignment="1">
      <alignment horizontal="center" vertical="center" textRotation="90" wrapText="1"/>
    </xf>
    <xf numFmtId="0" fontId="2" fillId="0" borderId="44" xfId="0" applyFont="1" applyBorder="1" applyAlignment="1">
      <alignment horizontal="center" vertical="center" textRotation="90" wrapText="1"/>
    </xf>
    <xf numFmtId="167" fontId="2" fillId="0" borderId="41" xfId="3" applyNumberFormat="1" applyFont="1" applyBorder="1" applyAlignment="1">
      <alignment horizontal="center" vertical="center"/>
    </xf>
    <xf numFmtId="167" fontId="2" fillId="0" borderId="42" xfId="3" applyNumberFormat="1" applyFont="1" applyBorder="1" applyAlignment="1">
      <alignment horizontal="center" vertical="center"/>
    </xf>
    <xf numFmtId="167" fontId="2" fillId="0" borderId="43" xfId="3" applyNumberFormat="1" applyFont="1" applyBorder="1" applyAlignment="1">
      <alignment horizontal="center" vertical="center"/>
    </xf>
    <xf numFmtId="0" fontId="1" fillId="0" borderId="28" xfId="7" applyFont="1" applyBorder="1" applyAlignment="1">
      <alignment horizontal="center" vertical="center" wrapText="1"/>
    </xf>
    <xf numFmtId="0" fontId="1" fillId="0" borderId="28" xfId="8" applyFont="1" applyBorder="1" applyAlignment="1">
      <alignment horizontal="center" vertical="center"/>
    </xf>
    <xf numFmtId="2" fontId="1" fillId="0" borderId="28" xfId="8" applyNumberFormat="1" applyFont="1" applyBorder="1" applyAlignment="1">
      <alignment horizontal="center" vertical="center"/>
    </xf>
    <xf numFmtId="2" fontId="1" fillId="0" borderId="28" xfId="9" applyNumberFormat="1" applyFont="1" applyBorder="1" applyAlignment="1">
      <alignment horizontal="center" vertical="center"/>
    </xf>
    <xf numFmtId="168" fontId="1" fillId="0" borderId="28" xfId="8" applyNumberFormat="1" applyFont="1" applyBorder="1" applyAlignment="1">
      <alignment horizontal="center" vertical="center"/>
    </xf>
    <xf numFmtId="2" fontId="1" fillId="0" borderId="28" xfId="10" applyNumberFormat="1" applyFont="1" applyBorder="1" applyAlignment="1">
      <alignment horizontal="center" vertical="center"/>
    </xf>
    <xf numFmtId="168" fontId="1" fillId="0" borderId="28" xfId="10" applyNumberFormat="1" applyFont="1" applyBorder="1" applyAlignment="1">
      <alignment horizontal="center" vertical="center"/>
    </xf>
    <xf numFmtId="2" fontId="1" fillId="0" borderId="46" xfId="8" applyNumberFormat="1" applyFont="1" applyBorder="1" applyAlignment="1">
      <alignment horizontal="center" vertical="center"/>
    </xf>
    <xf numFmtId="0" fontId="1" fillId="0" borderId="46" xfId="8" applyFont="1" applyBorder="1" applyAlignment="1">
      <alignment horizontal="center" vertical="center"/>
    </xf>
    <xf numFmtId="2" fontId="1" fillId="0" borderId="28" xfId="8" applyNumberFormat="1" applyFont="1" applyBorder="1" applyAlignment="1">
      <alignment vertical="center" wrapText="1"/>
    </xf>
    <xf numFmtId="2" fontId="1" fillId="0" borderId="28" xfId="8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justify"/>
    </xf>
    <xf numFmtId="167" fontId="1" fillId="0" borderId="0" xfId="0" applyNumberFormat="1" applyFont="1"/>
    <xf numFmtId="164" fontId="1" fillId="0" borderId="0" xfId="0" applyNumberFormat="1" applyFont="1" applyAlignment="1">
      <alignment horizontal="center"/>
    </xf>
    <xf numFmtId="167" fontId="1" fillId="0" borderId="20" xfId="0" applyNumberFormat="1" applyFont="1" applyBorder="1" applyAlignment="1">
      <alignment horizontal="center" vertical="center" wrapText="1"/>
    </xf>
    <xf numFmtId="167" fontId="1" fillId="0" borderId="21" xfId="0" applyNumberFormat="1" applyFont="1" applyBorder="1" applyAlignment="1">
      <alignment horizontal="center" vertical="center" wrapText="1"/>
    </xf>
    <xf numFmtId="2" fontId="17" fillId="0" borderId="28" xfId="9" applyNumberFormat="1" applyFont="1" applyBorder="1" applyAlignment="1">
      <alignment horizontal="center" vertical="center"/>
    </xf>
    <xf numFmtId="166" fontId="17" fillId="0" borderId="4" xfId="0" applyNumberFormat="1" applyFont="1" applyBorder="1" applyAlignment="1" applyProtection="1">
      <alignment horizontal="center"/>
      <protection locked="0"/>
    </xf>
    <xf numFmtId="165" fontId="6" fillId="0" borderId="1" xfId="0" applyNumberFormat="1" applyFont="1" applyBorder="1" applyAlignment="1">
      <alignment horizontal="left" wrapText="1"/>
    </xf>
    <xf numFmtId="165" fontId="6" fillId="0" borderId="1" xfId="0" applyNumberFormat="1" applyFont="1" applyBorder="1" applyAlignment="1">
      <alignment wrapText="1"/>
    </xf>
    <xf numFmtId="165" fontId="1" fillId="0" borderId="1" xfId="0" applyNumberFormat="1" applyFont="1" applyBorder="1" applyAlignment="1">
      <alignment horizontal="left"/>
    </xf>
    <xf numFmtId="0" fontId="2" fillId="0" borderId="1" xfId="0" applyFont="1" applyBorder="1" applyAlignment="1" applyProtection="1">
      <alignment horizontal="left"/>
      <protection locked="0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right"/>
      <protection locked="0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 applyProtection="1">
      <alignment horizontal="left" wrapText="1"/>
      <protection locked="0"/>
    </xf>
    <xf numFmtId="0" fontId="2" fillId="0" borderId="38" xfId="0" applyFont="1" applyBorder="1" applyAlignment="1" applyProtection="1">
      <alignment horizontal="left" wrapText="1"/>
      <protection locked="0"/>
    </xf>
    <xf numFmtId="0" fontId="2" fillId="0" borderId="40" xfId="0" applyFont="1" applyBorder="1" applyAlignment="1" applyProtection="1">
      <alignment horizontal="left" wrapText="1"/>
      <protection locked="0"/>
    </xf>
    <xf numFmtId="0" fontId="1" fillId="0" borderId="40" xfId="0" applyFont="1" applyBorder="1" applyAlignment="1" applyProtection="1">
      <alignment horizontal="left" wrapText="1"/>
      <protection locked="0"/>
    </xf>
    <xf numFmtId="0" fontId="2" fillId="0" borderId="36" xfId="0" applyFont="1" applyBorder="1" applyAlignment="1">
      <alignment horizontal="right"/>
    </xf>
    <xf numFmtId="0" fontId="2" fillId="0" borderId="37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8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164" fontId="1" fillId="0" borderId="2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 vertical="justify"/>
    </xf>
    <xf numFmtId="164" fontId="2" fillId="0" borderId="40" xfId="0" applyNumberFormat="1" applyFont="1" applyBorder="1" applyAlignment="1">
      <alignment horizontal="left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5" fontId="2" fillId="0" borderId="40" xfId="0" applyNumberFormat="1" applyFont="1" applyBorder="1" applyAlignment="1">
      <alignment horizontal="left"/>
    </xf>
    <xf numFmtId="167" fontId="1" fillId="0" borderId="38" xfId="0" applyNumberFormat="1" applyFont="1" applyBorder="1" applyAlignment="1">
      <alignment horizontal="center"/>
    </xf>
    <xf numFmtId="164" fontId="1" fillId="0" borderId="38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right"/>
    </xf>
    <xf numFmtId="0" fontId="2" fillId="0" borderId="28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165" fontId="6" fillId="0" borderId="1" xfId="0" applyNumberFormat="1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8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" fillId="0" borderId="49" xfId="3" applyFont="1" applyBorder="1" applyAlignment="1">
      <alignment horizontal="right" wrapText="1"/>
    </xf>
    <xf numFmtId="0" fontId="2" fillId="0" borderId="50" xfId="3" applyFont="1" applyBorder="1" applyAlignment="1">
      <alignment horizontal="right" wrapText="1"/>
    </xf>
    <xf numFmtId="0" fontId="2" fillId="0" borderId="45" xfId="3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left" wrapText="1"/>
    </xf>
    <xf numFmtId="0" fontId="1" fillId="0" borderId="20" xfId="0" applyFont="1" applyBorder="1" applyAlignment="1">
      <alignment horizontal="center" vertical="center" textRotation="90" wrapText="1"/>
    </xf>
    <xf numFmtId="0" fontId="1" fillId="0" borderId="26" xfId="0" applyFont="1" applyBorder="1" applyAlignment="1">
      <alignment horizontal="center" vertical="center" textRotation="90" wrapText="1"/>
    </xf>
    <xf numFmtId="0" fontId="1" fillId="0" borderId="2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textRotation="90"/>
    </xf>
    <xf numFmtId="0" fontId="1" fillId="0" borderId="26" xfId="0" applyFont="1" applyBorder="1" applyAlignment="1">
      <alignment horizontal="center" vertical="center" textRotation="90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27" xfId="0" applyFont="1" applyBorder="1" applyAlignment="1">
      <alignment horizontal="center" vertical="center" textRotation="90" wrapText="1"/>
    </xf>
    <xf numFmtId="165" fontId="1" fillId="0" borderId="38" xfId="0" applyNumberFormat="1" applyFont="1" applyBorder="1" applyAlignment="1">
      <alignment horizontal="left" wrapText="1"/>
    </xf>
    <xf numFmtId="0" fontId="1" fillId="0" borderId="0" xfId="0" applyFont="1" applyAlignment="1" applyProtection="1">
      <alignment horizontal="center" vertical="center" wrapText="1"/>
      <protection locked="0"/>
    </xf>
    <xf numFmtId="2" fontId="1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</cellXfs>
  <cellStyles count="33">
    <cellStyle name="20% - Accent2 2" xfId="21" xr:uid="{00000000-0005-0000-0000-000001000000}"/>
    <cellStyle name="40% - Accent2 2" xfId="25" xr:uid="{00000000-0005-0000-0000-000005000000}"/>
    <cellStyle name="Bad 2" xfId="24" xr:uid="{00000000-0005-0000-0000-000007000000}"/>
    <cellStyle name="Excel Built-in Explanatory Text" xfId="14" xr:uid="{00000000-0005-0000-0000-000009000000}"/>
    <cellStyle name="Good 2" xfId="22" xr:uid="{00000000-0005-0000-0000-00000A000000}"/>
    <cellStyle name="Input 2" xfId="20" xr:uid="{00000000-0005-0000-0000-00000B000000}"/>
    <cellStyle name="Labs" xfId="26" xr:uid="{00000000-0005-0000-0000-00000C000000}"/>
    <cellStyle name="Normal" xfId="0" builtinId="0"/>
    <cellStyle name="Normal 12" xfId="15" xr:uid="{00000000-0005-0000-0000-00000F000000}"/>
    <cellStyle name="Normal 2" xfId="2" xr:uid="{00000000-0005-0000-0000-000010000000}"/>
    <cellStyle name="Normal 2 2" xfId="29" xr:uid="{00000000-0005-0000-0000-000011000000}"/>
    <cellStyle name="Normal 2 3" xfId="12" xr:uid="{00000000-0005-0000-0000-000012000000}"/>
    <cellStyle name="Normal 3" xfId="11" xr:uid="{00000000-0005-0000-0000-000013000000}"/>
    <cellStyle name="Normal 3 2" xfId="27" xr:uid="{00000000-0005-0000-0000-000014000000}"/>
    <cellStyle name="Normal 3 2 2" xfId="28" xr:uid="{00000000-0005-0000-0000-000015000000}"/>
    <cellStyle name="Normal 4" xfId="5" xr:uid="{00000000-0005-0000-0000-000016000000}"/>
    <cellStyle name="Normal 5" xfId="19" xr:uid="{00000000-0005-0000-0000-000017000000}"/>
    <cellStyle name="Normal 6" xfId="16" xr:uid="{00000000-0005-0000-0000-000018000000}"/>
    <cellStyle name="Normal 7" xfId="31" xr:uid="{00000000-0005-0000-0000-000019000000}"/>
    <cellStyle name="Normal_Liepaja Peldu 5 UK tames" xfId="10" xr:uid="{00000000-0005-0000-0000-00001B000000}"/>
    <cellStyle name="Normal_Rucava rotalu laukums - tabulas" xfId="8" xr:uid="{00000000-0005-0000-0000-00001C000000}"/>
    <cellStyle name="Normal_Siguldas 27 - tabulas" xfId="9" xr:uid="{00000000-0005-0000-0000-00001F000000}"/>
    <cellStyle name="Note 2" xfId="4" xr:uid="{00000000-0005-0000-0000-000020000000}"/>
    <cellStyle name="Note 3" xfId="6" xr:uid="{00000000-0005-0000-0000-000021000000}"/>
    <cellStyle name="Note 4" xfId="23" xr:uid="{00000000-0005-0000-0000-000022000000}"/>
    <cellStyle name="Parasts 2" xfId="17" xr:uid="{00000000-0005-0000-0000-000023000000}"/>
    <cellStyle name="Parasts 3" xfId="18" xr:uid="{00000000-0005-0000-0000-000024000000}"/>
    <cellStyle name="Percent 2" xfId="30" xr:uid="{00000000-0005-0000-0000-000025000000}"/>
    <cellStyle name="Percent 3" xfId="32" xr:uid="{00000000-0005-0000-0000-000026000000}"/>
    <cellStyle name="Style 1" xfId="7" xr:uid="{00000000-0005-0000-0000-000027000000}"/>
    <cellStyle name="Style 1 4" xfId="13" xr:uid="{00000000-0005-0000-0000-000028000000}"/>
    <cellStyle name="Обычный_33. OZOLNIEKU NOVADA DOME_OZO SKOLA_TELPU, GAITENU, KAPNU TELPU REMONTS_TAME_VADIMS_2011_02_25_melnraksts" xfId="1" xr:uid="{00000000-0005-0000-0000-00002A000000}"/>
    <cellStyle name="Обычный_saulkrasti_tame" xfId="3" xr:uid="{00000000-0005-0000-0000-00002B000000}"/>
  </cellStyles>
  <dxfs count="27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8000"/>
      <color rgb="FFFFFFCC"/>
      <color rgb="FFFF66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NAS16\Kopejiedati\Neredz&#299;go%20biedriba%20Ganibu%20197\Energo%20LNB%20Ganibu%20197%208.12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apa"/>
      <sheetName val="ELapg"/>
      <sheetName val="H20caurule"/>
      <sheetName val="Cool"/>
      <sheetName val="Avoti"/>
      <sheetName val="CO21"/>
      <sheetName val="Eksplikacija"/>
      <sheetName val="saule"/>
      <sheetName val="Proj."/>
      <sheetName val="1.5"/>
      <sheetName val="Zona"/>
      <sheetName val="Izm."/>
      <sheetName val="Q"/>
      <sheetName val="Pārv"/>
      <sheetName val="Ht"/>
      <sheetName val="Saturs"/>
      <sheetName val="1"/>
      <sheetName val="2.1"/>
      <sheetName val="2.2"/>
      <sheetName val="Ro"/>
      <sheetName val="3.1pirmsA"/>
      <sheetName val="4.1_4.2."/>
      <sheetName val="4.3"/>
      <sheetName val="5"/>
      <sheetName val="5.3"/>
      <sheetName val="6+invest"/>
      <sheetName val="7.2_7.3+8"/>
      <sheetName val="7pēc"/>
      <sheetName val="9+10"/>
      <sheetName val="Energosert"/>
      <sheetName val="3.pielik"/>
      <sheetName val="Piel.1z"/>
      <sheetName val="Ep"/>
      <sheetName val="Bilance"/>
      <sheetName val="platības"/>
      <sheetName val="H20+apkure"/>
      <sheetName val="ventilācija"/>
      <sheetName val="infiltrLVS13789"/>
      <sheetName val="λd"/>
      <sheetName val="λk"/>
      <sheetName val="Pagsert"/>
      <sheetName val="Pārtr."/>
      <sheetName val="parsk.v"/>
      <sheetName val="Piel.3z"/>
      <sheetName val="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2">
          <cell r="E32">
            <v>3949.3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>
    <tabColor rgb="FF0070C0"/>
  </sheetPr>
  <dimension ref="A2:C32"/>
  <sheetViews>
    <sheetView tabSelected="1" zoomScaleNormal="100" workbookViewId="0">
      <selection activeCell="B49" sqref="B49"/>
    </sheetView>
  </sheetViews>
  <sheetFormatPr defaultRowHeight="10.199999999999999" x14ac:dyDescent="0.2"/>
  <cols>
    <col min="1" max="1" width="16.88671875" style="1" customWidth="1"/>
    <col min="2" max="2" width="43.44140625" style="1" customWidth="1"/>
    <col min="3" max="3" width="22.44140625" style="1" customWidth="1"/>
    <col min="4" max="184" width="9.109375" style="1"/>
    <col min="185" max="185" width="1.44140625" style="1" customWidth="1"/>
    <col min="186" max="186" width="2.109375" style="1" customWidth="1"/>
    <col min="187" max="187" width="16.88671875" style="1" customWidth="1"/>
    <col min="188" max="188" width="43.44140625" style="1" customWidth="1"/>
    <col min="189" max="189" width="22.44140625" style="1" customWidth="1"/>
    <col min="190" max="190" width="9.109375" style="1"/>
    <col min="191" max="191" width="13.88671875" style="1" bestFit="1" customWidth="1"/>
    <col min="192" max="440" width="9.109375" style="1"/>
    <col min="441" max="441" width="1.44140625" style="1" customWidth="1"/>
    <col min="442" max="442" width="2.109375" style="1" customWidth="1"/>
    <col min="443" max="443" width="16.88671875" style="1" customWidth="1"/>
    <col min="444" max="444" width="43.44140625" style="1" customWidth="1"/>
    <col min="445" max="445" width="22.44140625" style="1" customWidth="1"/>
    <col min="446" max="446" width="9.109375" style="1"/>
    <col min="447" max="447" width="13.88671875" style="1" bestFit="1" customWidth="1"/>
    <col min="448" max="696" width="9.109375" style="1"/>
    <col min="697" max="697" width="1.44140625" style="1" customWidth="1"/>
    <col min="698" max="698" width="2.109375" style="1" customWidth="1"/>
    <col min="699" max="699" width="16.88671875" style="1" customWidth="1"/>
    <col min="700" max="700" width="43.44140625" style="1" customWidth="1"/>
    <col min="701" max="701" width="22.44140625" style="1" customWidth="1"/>
    <col min="702" max="702" width="9.109375" style="1"/>
    <col min="703" max="703" width="13.88671875" style="1" bestFit="1" customWidth="1"/>
    <col min="704" max="952" width="9.109375" style="1"/>
    <col min="953" max="953" width="1.44140625" style="1" customWidth="1"/>
    <col min="954" max="954" width="2.109375" style="1" customWidth="1"/>
    <col min="955" max="955" width="16.88671875" style="1" customWidth="1"/>
    <col min="956" max="956" width="43.44140625" style="1" customWidth="1"/>
    <col min="957" max="957" width="22.44140625" style="1" customWidth="1"/>
    <col min="958" max="958" width="9.109375" style="1"/>
    <col min="959" max="959" width="13.88671875" style="1" bestFit="1" customWidth="1"/>
    <col min="960" max="1208" width="9.109375" style="1"/>
    <col min="1209" max="1209" width="1.44140625" style="1" customWidth="1"/>
    <col min="1210" max="1210" width="2.109375" style="1" customWidth="1"/>
    <col min="1211" max="1211" width="16.88671875" style="1" customWidth="1"/>
    <col min="1212" max="1212" width="43.44140625" style="1" customWidth="1"/>
    <col min="1213" max="1213" width="22.44140625" style="1" customWidth="1"/>
    <col min="1214" max="1214" width="9.109375" style="1"/>
    <col min="1215" max="1215" width="13.88671875" style="1" bestFit="1" customWidth="1"/>
    <col min="1216" max="1464" width="9.109375" style="1"/>
    <col min="1465" max="1465" width="1.44140625" style="1" customWidth="1"/>
    <col min="1466" max="1466" width="2.109375" style="1" customWidth="1"/>
    <col min="1467" max="1467" width="16.88671875" style="1" customWidth="1"/>
    <col min="1468" max="1468" width="43.44140625" style="1" customWidth="1"/>
    <col min="1469" max="1469" width="22.44140625" style="1" customWidth="1"/>
    <col min="1470" max="1470" width="9.109375" style="1"/>
    <col min="1471" max="1471" width="13.88671875" style="1" bestFit="1" customWidth="1"/>
    <col min="1472" max="1720" width="9.109375" style="1"/>
    <col min="1721" max="1721" width="1.44140625" style="1" customWidth="1"/>
    <col min="1722" max="1722" width="2.109375" style="1" customWidth="1"/>
    <col min="1723" max="1723" width="16.88671875" style="1" customWidth="1"/>
    <col min="1724" max="1724" width="43.44140625" style="1" customWidth="1"/>
    <col min="1725" max="1725" width="22.44140625" style="1" customWidth="1"/>
    <col min="1726" max="1726" width="9.109375" style="1"/>
    <col min="1727" max="1727" width="13.88671875" style="1" bestFit="1" customWidth="1"/>
    <col min="1728" max="1976" width="9.109375" style="1"/>
    <col min="1977" max="1977" width="1.44140625" style="1" customWidth="1"/>
    <col min="1978" max="1978" width="2.109375" style="1" customWidth="1"/>
    <col min="1979" max="1979" width="16.88671875" style="1" customWidth="1"/>
    <col min="1980" max="1980" width="43.44140625" style="1" customWidth="1"/>
    <col min="1981" max="1981" width="22.44140625" style="1" customWidth="1"/>
    <col min="1982" max="1982" width="9.109375" style="1"/>
    <col min="1983" max="1983" width="13.88671875" style="1" bestFit="1" customWidth="1"/>
    <col min="1984" max="2232" width="9.109375" style="1"/>
    <col min="2233" max="2233" width="1.44140625" style="1" customWidth="1"/>
    <col min="2234" max="2234" width="2.109375" style="1" customWidth="1"/>
    <col min="2235" max="2235" width="16.88671875" style="1" customWidth="1"/>
    <col min="2236" max="2236" width="43.44140625" style="1" customWidth="1"/>
    <col min="2237" max="2237" width="22.44140625" style="1" customWidth="1"/>
    <col min="2238" max="2238" width="9.109375" style="1"/>
    <col min="2239" max="2239" width="13.88671875" style="1" bestFit="1" customWidth="1"/>
    <col min="2240" max="2488" width="9.109375" style="1"/>
    <col min="2489" max="2489" width="1.44140625" style="1" customWidth="1"/>
    <col min="2490" max="2490" width="2.109375" style="1" customWidth="1"/>
    <col min="2491" max="2491" width="16.88671875" style="1" customWidth="1"/>
    <col min="2492" max="2492" width="43.44140625" style="1" customWidth="1"/>
    <col min="2493" max="2493" width="22.44140625" style="1" customWidth="1"/>
    <col min="2494" max="2494" width="9.109375" style="1"/>
    <col min="2495" max="2495" width="13.88671875" style="1" bestFit="1" customWidth="1"/>
    <col min="2496" max="2744" width="9.109375" style="1"/>
    <col min="2745" max="2745" width="1.44140625" style="1" customWidth="1"/>
    <col min="2746" max="2746" width="2.109375" style="1" customWidth="1"/>
    <col min="2747" max="2747" width="16.88671875" style="1" customWidth="1"/>
    <col min="2748" max="2748" width="43.44140625" style="1" customWidth="1"/>
    <col min="2749" max="2749" width="22.44140625" style="1" customWidth="1"/>
    <col min="2750" max="2750" width="9.109375" style="1"/>
    <col min="2751" max="2751" width="13.88671875" style="1" bestFit="1" customWidth="1"/>
    <col min="2752" max="3000" width="9.109375" style="1"/>
    <col min="3001" max="3001" width="1.44140625" style="1" customWidth="1"/>
    <col min="3002" max="3002" width="2.109375" style="1" customWidth="1"/>
    <col min="3003" max="3003" width="16.88671875" style="1" customWidth="1"/>
    <col min="3004" max="3004" width="43.44140625" style="1" customWidth="1"/>
    <col min="3005" max="3005" width="22.44140625" style="1" customWidth="1"/>
    <col min="3006" max="3006" width="9.109375" style="1"/>
    <col min="3007" max="3007" width="13.88671875" style="1" bestFit="1" customWidth="1"/>
    <col min="3008" max="3256" width="9.109375" style="1"/>
    <col min="3257" max="3257" width="1.44140625" style="1" customWidth="1"/>
    <col min="3258" max="3258" width="2.109375" style="1" customWidth="1"/>
    <col min="3259" max="3259" width="16.88671875" style="1" customWidth="1"/>
    <col min="3260" max="3260" width="43.44140625" style="1" customWidth="1"/>
    <col min="3261" max="3261" width="22.44140625" style="1" customWidth="1"/>
    <col min="3262" max="3262" width="9.109375" style="1"/>
    <col min="3263" max="3263" width="13.88671875" style="1" bestFit="1" customWidth="1"/>
    <col min="3264" max="3512" width="9.109375" style="1"/>
    <col min="3513" max="3513" width="1.44140625" style="1" customWidth="1"/>
    <col min="3514" max="3514" width="2.109375" style="1" customWidth="1"/>
    <col min="3515" max="3515" width="16.88671875" style="1" customWidth="1"/>
    <col min="3516" max="3516" width="43.44140625" style="1" customWidth="1"/>
    <col min="3517" max="3517" width="22.44140625" style="1" customWidth="1"/>
    <col min="3518" max="3518" width="9.109375" style="1"/>
    <col min="3519" max="3519" width="13.88671875" style="1" bestFit="1" customWidth="1"/>
    <col min="3520" max="3768" width="9.109375" style="1"/>
    <col min="3769" max="3769" width="1.44140625" style="1" customWidth="1"/>
    <col min="3770" max="3770" width="2.109375" style="1" customWidth="1"/>
    <col min="3771" max="3771" width="16.88671875" style="1" customWidth="1"/>
    <col min="3772" max="3772" width="43.44140625" style="1" customWidth="1"/>
    <col min="3773" max="3773" width="22.44140625" style="1" customWidth="1"/>
    <col min="3774" max="3774" width="9.109375" style="1"/>
    <col min="3775" max="3775" width="13.88671875" style="1" bestFit="1" customWidth="1"/>
    <col min="3776" max="4024" width="9.109375" style="1"/>
    <col min="4025" max="4025" width="1.44140625" style="1" customWidth="1"/>
    <col min="4026" max="4026" width="2.109375" style="1" customWidth="1"/>
    <col min="4027" max="4027" width="16.88671875" style="1" customWidth="1"/>
    <col min="4028" max="4028" width="43.44140625" style="1" customWidth="1"/>
    <col min="4029" max="4029" width="22.44140625" style="1" customWidth="1"/>
    <col min="4030" max="4030" width="9.109375" style="1"/>
    <col min="4031" max="4031" width="13.88671875" style="1" bestFit="1" customWidth="1"/>
    <col min="4032" max="4280" width="9.109375" style="1"/>
    <col min="4281" max="4281" width="1.44140625" style="1" customWidth="1"/>
    <col min="4282" max="4282" width="2.109375" style="1" customWidth="1"/>
    <col min="4283" max="4283" width="16.88671875" style="1" customWidth="1"/>
    <col min="4284" max="4284" width="43.44140625" style="1" customWidth="1"/>
    <col min="4285" max="4285" width="22.44140625" style="1" customWidth="1"/>
    <col min="4286" max="4286" width="9.109375" style="1"/>
    <col min="4287" max="4287" width="13.88671875" style="1" bestFit="1" customWidth="1"/>
    <col min="4288" max="4536" width="9.109375" style="1"/>
    <col min="4537" max="4537" width="1.44140625" style="1" customWidth="1"/>
    <col min="4538" max="4538" width="2.109375" style="1" customWidth="1"/>
    <col min="4539" max="4539" width="16.88671875" style="1" customWidth="1"/>
    <col min="4540" max="4540" width="43.44140625" style="1" customWidth="1"/>
    <col min="4541" max="4541" width="22.44140625" style="1" customWidth="1"/>
    <col min="4542" max="4542" width="9.109375" style="1"/>
    <col min="4543" max="4543" width="13.88671875" style="1" bestFit="1" customWidth="1"/>
    <col min="4544" max="4792" width="9.109375" style="1"/>
    <col min="4793" max="4793" width="1.44140625" style="1" customWidth="1"/>
    <col min="4794" max="4794" width="2.109375" style="1" customWidth="1"/>
    <col min="4795" max="4795" width="16.88671875" style="1" customWidth="1"/>
    <col min="4796" max="4796" width="43.44140625" style="1" customWidth="1"/>
    <col min="4797" max="4797" width="22.44140625" style="1" customWidth="1"/>
    <col min="4798" max="4798" width="9.109375" style="1"/>
    <col min="4799" max="4799" width="13.88671875" style="1" bestFit="1" customWidth="1"/>
    <col min="4800" max="5048" width="9.109375" style="1"/>
    <col min="5049" max="5049" width="1.44140625" style="1" customWidth="1"/>
    <col min="5050" max="5050" width="2.109375" style="1" customWidth="1"/>
    <col min="5051" max="5051" width="16.88671875" style="1" customWidth="1"/>
    <col min="5052" max="5052" width="43.44140625" style="1" customWidth="1"/>
    <col min="5053" max="5053" width="22.44140625" style="1" customWidth="1"/>
    <col min="5054" max="5054" width="9.109375" style="1"/>
    <col min="5055" max="5055" width="13.88671875" style="1" bestFit="1" customWidth="1"/>
    <col min="5056" max="5304" width="9.109375" style="1"/>
    <col min="5305" max="5305" width="1.44140625" style="1" customWidth="1"/>
    <col min="5306" max="5306" width="2.109375" style="1" customWidth="1"/>
    <col min="5307" max="5307" width="16.88671875" style="1" customWidth="1"/>
    <col min="5308" max="5308" width="43.44140625" style="1" customWidth="1"/>
    <col min="5309" max="5309" width="22.44140625" style="1" customWidth="1"/>
    <col min="5310" max="5310" width="9.109375" style="1"/>
    <col min="5311" max="5311" width="13.88671875" style="1" bestFit="1" customWidth="1"/>
    <col min="5312" max="5560" width="9.109375" style="1"/>
    <col min="5561" max="5561" width="1.44140625" style="1" customWidth="1"/>
    <col min="5562" max="5562" width="2.109375" style="1" customWidth="1"/>
    <col min="5563" max="5563" width="16.88671875" style="1" customWidth="1"/>
    <col min="5564" max="5564" width="43.44140625" style="1" customWidth="1"/>
    <col min="5565" max="5565" width="22.44140625" style="1" customWidth="1"/>
    <col min="5566" max="5566" width="9.109375" style="1"/>
    <col min="5567" max="5567" width="13.88671875" style="1" bestFit="1" customWidth="1"/>
    <col min="5568" max="5816" width="9.109375" style="1"/>
    <col min="5817" max="5817" width="1.44140625" style="1" customWidth="1"/>
    <col min="5818" max="5818" width="2.109375" style="1" customWidth="1"/>
    <col min="5819" max="5819" width="16.88671875" style="1" customWidth="1"/>
    <col min="5820" max="5820" width="43.44140625" style="1" customWidth="1"/>
    <col min="5821" max="5821" width="22.44140625" style="1" customWidth="1"/>
    <col min="5822" max="5822" width="9.109375" style="1"/>
    <col min="5823" max="5823" width="13.88671875" style="1" bestFit="1" customWidth="1"/>
    <col min="5824" max="6072" width="9.109375" style="1"/>
    <col min="6073" max="6073" width="1.44140625" style="1" customWidth="1"/>
    <col min="6074" max="6074" width="2.109375" style="1" customWidth="1"/>
    <col min="6075" max="6075" width="16.88671875" style="1" customWidth="1"/>
    <col min="6076" max="6076" width="43.44140625" style="1" customWidth="1"/>
    <col min="6077" max="6077" width="22.44140625" style="1" customWidth="1"/>
    <col min="6078" max="6078" width="9.109375" style="1"/>
    <col min="6079" max="6079" width="13.88671875" style="1" bestFit="1" customWidth="1"/>
    <col min="6080" max="6328" width="9.109375" style="1"/>
    <col min="6329" max="6329" width="1.44140625" style="1" customWidth="1"/>
    <col min="6330" max="6330" width="2.109375" style="1" customWidth="1"/>
    <col min="6331" max="6331" width="16.88671875" style="1" customWidth="1"/>
    <col min="6332" max="6332" width="43.44140625" style="1" customWidth="1"/>
    <col min="6333" max="6333" width="22.44140625" style="1" customWidth="1"/>
    <col min="6334" max="6334" width="9.109375" style="1"/>
    <col min="6335" max="6335" width="13.88671875" style="1" bestFit="1" customWidth="1"/>
    <col min="6336" max="6584" width="9.109375" style="1"/>
    <col min="6585" max="6585" width="1.44140625" style="1" customWidth="1"/>
    <col min="6586" max="6586" width="2.109375" style="1" customWidth="1"/>
    <col min="6587" max="6587" width="16.88671875" style="1" customWidth="1"/>
    <col min="6588" max="6588" width="43.44140625" style="1" customWidth="1"/>
    <col min="6589" max="6589" width="22.44140625" style="1" customWidth="1"/>
    <col min="6590" max="6590" width="9.109375" style="1"/>
    <col min="6591" max="6591" width="13.88671875" style="1" bestFit="1" customWidth="1"/>
    <col min="6592" max="6840" width="9.109375" style="1"/>
    <col min="6841" max="6841" width="1.44140625" style="1" customWidth="1"/>
    <col min="6842" max="6842" width="2.109375" style="1" customWidth="1"/>
    <col min="6843" max="6843" width="16.88671875" style="1" customWidth="1"/>
    <col min="6844" max="6844" width="43.44140625" style="1" customWidth="1"/>
    <col min="6845" max="6845" width="22.44140625" style="1" customWidth="1"/>
    <col min="6846" max="6846" width="9.109375" style="1"/>
    <col min="6847" max="6847" width="13.88671875" style="1" bestFit="1" customWidth="1"/>
    <col min="6848" max="7096" width="9.109375" style="1"/>
    <col min="7097" max="7097" width="1.44140625" style="1" customWidth="1"/>
    <col min="7098" max="7098" width="2.109375" style="1" customWidth="1"/>
    <col min="7099" max="7099" width="16.88671875" style="1" customWidth="1"/>
    <col min="7100" max="7100" width="43.44140625" style="1" customWidth="1"/>
    <col min="7101" max="7101" width="22.44140625" style="1" customWidth="1"/>
    <col min="7102" max="7102" width="9.109375" style="1"/>
    <col min="7103" max="7103" width="13.88671875" style="1" bestFit="1" customWidth="1"/>
    <col min="7104" max="7352" width="9.109375" style="1"/>
    <col min="7353" max="7353" width="1.44140625" style="1" customWidth="1"/>
    <col min="7354" max="7354" width="2.109375" style="1" customWidth="1"/>
    <col min="7355" max="7355" width="16.88671875" style="1" customWidth="1"/>
    <col min="7356" max="7356" width="43.44140625" style="1" customWidth="1"/>
    <col min="7357" max="7357" width="22.44140625" style="1" customWidth="1"/>
    <col min="7358" max="7358" width="9.109375" style="1"/>
    <col min="7359" max="7359" width="13.88671875" style="1" bestFit="1" customWidth="1"/>
    <col min="7360" max="7608" width="9.109375" style="1"/>
    <col min="7609" max="7609" width="1.44140625" style="1" customWidth="1"/>
    <col min="7610" max="7610" width="2.109375" style="1" customWidth="1"/>
    <col min="7611" max="7611" width="16.88671875" style="1" customWidth="1"/>
    <col min="7612" max="7612" width="43.44140625" style="1" customWidth="1"/>
    <col min="7613" max="7613" width="22.44140625" style="1" customWidth="1"/>
    <col min="7614" max="7614" width="9.109375" style="1"/>
    <col min="7615" max="7615" width="13.88671875" style="1" bestFit="1" customWidth="1"/>
    <col min="7616" max="7864" width="9.109375" style="1"/>
    <col min="7865" max="7865" width="1.44140625" style="1" customWidth="1"/>
    <col min="7866" max="7866" width="2.109375" style="1" customWidth="1"/>
    <col min="7867" max="7867" width="16.88671875" style="1" customWidth="1"/>
    <col min="7868" max="7868" width="43.44140625" style="1" customWidth="1"/>
    <col min="7869" max="7869" width="22.44140625" style="1" customWidth="1"/>
    <col min="7870" max="7870" width="9.109375" style="1"/>
    <col min="7871" max="7871" width="13.88671875" style="1" bestFit="1" customWidth="1"/>
    <col min="7872" max="8120" width="9.109375" style="1"/>
    <col min="8121" max="8121" width="1.44140625" style="1" customWidth="1"/>
    <col min="8122" max="8122" width="2.109375" style="1" customWidth="1"/>
    <col min="8123" max="8123" width="16.88671875" style="1" customWidth="1"/>
    <col min="8124" max="8124" width="43.44140625" style="1" customWidth="1"/>
    <col min="8125" max="8125" width="22.44140625" style="1" customWidth="1"/>
    <col min="8126" max="8126" width="9.109375" style="1"/>
    <col min="8127" max="8127" width="13.88671875" style="1" bestFit="1" customWidth="1"/>
    <col min="8128" max="8376" width="9.109375" style="1"/>
    <col min="8377" max="8377" width="1.44140625" style="1" customWidth="1"/>
    <col min="8378" max="8378" width="2.109375" style="1" customWidth="1"/>
    <col min="8379" max="8379" width="16.88671875" style="1" customWidth="1"/>
    <col min="8380" max="8380" width="43.44140625" style="1" customWidth="1"/>
    <col min="8381" max="8381" width="22.44140625" style="1" customWidth="1"/>
    <col min="8382" max="8382" width="9.109375" style="1"/>
    <col min="8383" max="8383" width="13.88671875" style="1" bestFit="1" customWidth="1"/>
    <col min="8384" max="8632" width="9.109375" style="1"/>
    <col min="8633" max="8633" width="1.44140625" style="1" customWidth="1"/>
    <col min="8634" max="8634" width="2.109375" style="1" customWidth="1"/>
    <col min="8635" max="8635" width="16.88671875" style="1" customWidth="1"/>
    <col min="8636" max="8636" width="43.44140625" style="1" customWidth="1"/>
    <col min="8637" max="8637" width="22.44140625" style="1" customWidth="1"/>
    <col min="8638" max="8638" width="9.109375" style="1"/>
    <col min="8639" max="8639" width="13.88671875" style="1" bestFit="1" customWidth="1"/>
    <col min="8640" max="8888" width="9.109375" style="1"/>
    <col min="8889" max="8889" width="1.44140625" style="1" customWidth="1"/>
    <col min="8890" max="8890" width="2.109375" style="1" customWidth="1"/>
    <col min="8891" max="8891" width="16.88671875" style="1" customWidth="1"/>
    <col min="8892" max="8892" width="43.44140625" style="1" customWidth="1"/>
    <col min="8893" max="8893" width="22.44140625" style="1" customWidth="1"/>
    <col min="8894" max="8894" width="9.109375" style="1"/>
    <col min="8895" max="8895" width="13.88671875" style="1" bestFit="1" customWidth="1"/>
    <col min="8896" max="9144" width="9.109375" style="1"/>
    <col min="9145" max="9145" width="1.44140625" style="1" customWidth="1"/>
    <col min="9146" max="9146" width="2.109375" style="1" customWidth="1"/>
    <col min="9147" max="9147" width="16.88671875" style="1" customWidth="1"/>
    <col min="9148" max="9148" width="43.44140625" style="1" customWidth="1"/>
    <col min="9149" max="9149" width="22.44140625" style="1" customWidth="1"/>
    <col min="9150" max="9150" width="9.109375" style="1"/>
    <col min="9151" max="9151" width="13.88671875" style="1" bestFit="1" customWidth="1"/>
    <col min="9152" max="9400" width="9.109375" style="1"/>
    <col min="9401" max="9401" width="1.44140625" style="1" customWidth="1"/>
    <col min="9402" max="9402" width="2.109375" style="1" customWidth="1"/>
    <col min="9403" max="9403" width="16.88671875" style="1" customWidth="1"/>
    <col min="9404" max="9404" width="43.44140625" style="1" customWidth="1"/>
    <col min="9405" max="9405" width="22.44140625" style="1" customWidth="1"/>
    <col min="9406" max="9406" width="9.109375" style="1"/>
    <col min="9407" max="9407" width="13.88671875" style="1" bestFit="1" customWidth="1"/>
    <col min="9408" max="9656" width="9.109375" style="1"/>
    <col min="9657" max="9657" width="1.44140625" style="1" customWidth="1"/>
    <col min="9658" max="9658" width="2.109375" style="1" customWidth="1"/>
    <col min="9659" max="9659" width="16.88671875" style="1" customWidth="1"/>
    <col min="9660" max="9660" width="43.44140625" style="1" customWidth="1"/>
    <col min="9661" max="9661" width="22.44140625" style="1" customWidth="1"/>
    <col min="9662" max="9662" width="9.109375" style="1"/>
    <col min="9663" max="9663" width="13.88671875" style="1" bestFit="1" customWidth="1"/>
    <col min="9664" max="9912" width="9.109375" style="1"/>
    <col min="9913" max="9913" width="1.44140625" style="1" customWidth="1"/>
    <col min="9914" max="9914" width="2.109375" style="1" customWidth="1"/>
    <col min="9915" max="9915" width="16.88671875" style="1" customWidth="1"/>
    <col min="9916" max="9916" width="43.44140625" style="1" customWidth="1"/>
    <col min="9917" max="9917" width="22.44140625" style="1" customWidth="1"/>
    <col min="9918" max="9918" width="9.109375" style="1"/>
    <col min="9919" max="9919" width="13.88671875" style="1" bestFit="1" customWidth="1"/>
    <col min="9920" max="10168" width="9.109375" style="1"/>
    <col min="10169" max="10169" width="1.44140625" style="1" customWidth="1"/>
    <col min="10170" max="10170" width="2.109375" style="1" customWidth="1"/>
    <col min="10171" max="10171" width="16.88671875" style="1" customWidth="1"/>
    <col min="10172" max="10172" width="43.44140625" style="1" customWidth="1"/>
    <col min="10173" max="10173" width="22.44140625" style="1" customWidth="1"/>
    <col min="10174" max="10174" width="9.109375" style="1"/>
    <col min="10175" max="10175" width="13.88671875" style="1" bestFit="1" customWidth="1"/>
    <col min="10176" max="10424" width="9.109375" style="1"/>
    <col min="10425" max="10425" width="1.44140625" style="1" customWidth="1"/>
    <col min="10426" max="10426" width="2.109375" style="1" customWidth="1"/>
    <col min="10427" max="10427" width="16.88671875" style="1" customWidth="1"/>
    <col min="10428" max="10428" width="43.44140625" style="1" customWidth="1"/>
    <col min="10429" max="10429" width="22.44140625" style="1" customWidth="1"/>
    <col min="10430" max="10430" width="9.109375" style="1"/>
    <col min="10431" max="10431" width="13.88671875" style="1" bestFit="1" customWidth="1"/>
    <col min="10432" max="10680" width="9.109375" style="1"/>
    <col min="10681" max="10681" width="1.44140625" style="1" customWidth="1"/>
    <col min="10682" max="10682" width="2.109375" style="1" customWidth="1"/>
    <col min="10683" max="10683" width="16.88671875" style="1" customWidth="1"/>
    <col min="10684" max="10684" width="43.44140625" style="1" customWidth="1"/>
    <col min="10685" max="10685" width="22.44140625" style="1" customWidth="1"/>
    <col min="10686" max="10686" width="9.109375" style="1"/>
    <col min="10687" max="10687" width="13.88671875" style="1" bestFit="1" customWidth="1"/>
    <col min="10688" max="10936" width="9.109375" style="1"/>
    <col min="10937" max="10937" width="1.44140625" style="1" customWidth="1"/>
    <col min="10938" max="10938" width="2.109375" style="1" customWidth="1"/>
    <col min="10939" max="10939" width="16.88671875" style="1" customWidth="1"/>
    <col min="10940" max="10940" width="43.44140625" style="1" customWidth="1"/>
    <col min="10941" max="10941" width="22.44140625" style="1" customWidth="1"/>
    <col min="10942" max="10942" width="9.109375" style="1"/>
    <col min="10943" max="10943" width="13.88671875" style="1" bestFit="1" customWidth="1"/>
    <col min="10944" max="11192" width="9.109375" style="1"/>
    <col min="11193" max="11193" width="1.44140625" style="1" customWidth="1"/>
    <col min="11194" max="11194" width="2.109375" style="1" customWidth="1"/>
    <col min="11195" max="11195" width="16.88671875" style="1" customWidth="1"/>
    <col min="11196" max="11196" width="43.44140625" style="1" customWidth="1"/>
    <col min="11197" max="11197" width="22.44140625" style="1" customWidth="1"/>
    <col min="11198" max="11198" width="9.109375" style="1"/>
    <col min="11199" max="11199" width="13.88671875" style="1" bestFit="1" customWidth="1"/>
    <col min="11200" max="11448" width="9.109375" style="1"/>
    <col min="11449" max="11449" width="1.44140625" style="1" customWidth="1"/>
    <col min="11450" max="11450" width="2.109375" style="1" customWidth="1"/>
    <col min="11451" max="11451" width="16.88671875" style="1" customWidth="1"/>
    <col min="11452" max="11452" width="43.44140625" style="1" customWidth="1"/>
    <col min="11453" max="11453" width="22.44140625" style="1" customWidth="1"/>
    <col min="11454" max="11454" width="9.109375" style="1"/>
    <col min="11455" max="11455" width="13.88671875" style="1" bestFit="1" customWidth="1"/>
    <col min="11456" max="11704" width="9.109375" style="1"/>
    <col min="11705" max="11705" width="1.44140625" style="1" customWidth="1"/>
    <col min="11706" max="11706" width="2.109375" style="1" customWidth="1"/>
    <col min="11707" max="11707" width="16.88671875" style="1" customWidth="1"/>
    <col min="11708" max="11708" width="43.44140625" style="1" customWidth="1"/>
    <col min="11709" max="11709" width="22.44140625" style="1" customWidth="1"/>
    <col min="11710" max="11710" width="9.109375" style="1"/>
    <col min="11711" max="11711" width="13.88671875" style="1" bestFit="1" customWidth="1"/>
    <col min="11712" max="11960" width="9.109375" style="1"/>
    <col min="11961" max="11961" width="1.44140625" style="1" customWidth="1"/>
    <col min="11962" max="11962" width="2.109375" style="1" customWidth="1"/>
    <col min="11963" max="11963" width="16.88671875" style="1" customWidth="1"/>
    <col min="11964" max="11964" width="43.44140625" style="1" customWidth="1"/>
    <col min="11965" max="11965" width="22.44140625" style="1" customWidth="1"/>
    <col min="11966" max="11966" width="9.109375" style="1"/>
    <col min="11967" max="11967" width="13.88671875" style="1" bestFit="1" customWidth="1"/>
    <col min="11968" max="12216" width="9.109375" style="1"/>
    <col min="12217" max="12217" width="1.44140625" style="1" customWidth="1"/>
    <col min="12218" max="12218" width="2.109375" style="1" customWidth="1"/>
    <col min="12219" max="12219" width="16.88671875" style="1" customWidth="1"/>
    <col min="12220" max="12220" width="43.44140625" style="1" customWidth="1"/>
    <col min="12221" max="12221" width="22.44140625" style="1" customWidth="1"/>
    <col min="12222" max="12222" width="9.109375" style="1"/>
    <col min="12223" max="12223" width="13.88671875" style="1" bestFit="1" customWidth="1"/>
    <col min="12224" max="12472" width="9.109375" style="1"/>
    <col min="12473" max="12473" width="1.44140625" style="1" customWidth="1"/>
    <col min="12474" max="12474" width="2.109375" style="1" customWidth="1"/>
    <col min="12475" max="12475" width="16.88671875" style="1" customWidth="1"/>
    <col min="12476" max="12476" width="43.44140625" style="1" customWidth="1"/>
    <col min="12477" max="12477" width="22.44140625" style="1" customWidth="1"/>
    <col min="12478" max="12478" width="9.109375" style="1"/>
    <col min="12479" max="12479" width="13.88671875" style="1" bestFit="1" customWidth="1"/>
    <col min="12480" max="12728" width="9.109375" style="1"/>
    <col min="12729" max="12729" width="1.44140625" style="1" customWidth="1"/>
    <col min="12730" max="12730" width="2.109375" style="1" customWidth="1"/>
    <col min="12731" max="12731" width="16.88671875" style="1" customWidth="1"/>
    <col min="12732" max="12732" width="43.44140625" style="1" customWidth="1"/>
    <col min="12733" max="12733" width="22.44140625" style="1" customWidth="1"/>
    <col min="12734" max="12734" width="9.109375" style="1"/>
    <col min="12735" max="12735" width="13.88671875" style="1" bestFit="1" customWidth="1"/>
    <col min="12736" max="12984" width="9.109375" style="1"/>
    <col min="12985" max="12985" width="1.44140625" style="1" customWidth="1"/>
    <col min="12986" max="12986" width="2.109375" style="1" customWidth="1"/>
    <col min="12987" max="12987" width="16.88671875" style="1" customWidth="1"/>
    <col min="12988" max="12988" width="43.44140625" style="1" customWidth="1"/>
    <col min="12989" max="12989" width="22.44140625" style="1" customWidth="1"/>
    <col min="12990" max="12990" width="9.109375" style="1"/>
    <col min="12991" max="12991" width="13.88671875" style="1" bestFit="1" customWidth="1"/>
    <col min="12992" max="13240" width="9.109375" style="1"/>
    <col min="13241" max="13241" width="1.44140625" style="1" customWidth="1"/>
    <col min="13242" max="13242" width="2.109375" style="1" customWidth="1"/>
    <col min="13243" max="13243" width="16.88671875" style="1" customWidth="1"/>
    <col min="13244" max="13244" width="43.44140625" style="1" customWidth="1"/>
    <col min="13245" max="13245" width="22.44140625" style="1" customWidth="1"/>
    <col min="13246" max="13246" width="9.109375" style="1"/>
    <col min="13247" max="13247" width="13.88671875" style="1" bestFit="1" customWidth="1"/>
    <col min="13248" max="13496" width="9.109375" style="1"/>
    <col min="13497" max="13497" width="1.44140625" style="1" customWidth="1"/>
    <col min="13498" max="13498" width="2.109375" style="1" customWidth="1"/>
    <col min="13499" max="13499" width="16.88671875" style="1" customWidth="1"/>
    <col min="13500" max="13500" width="43.44140625" style="1" customWidth="1"/>
    <col min="13501" max="13501" width="22.44140625" style="1" customWidth="1"/>
    <col min="13502" max="13502" width="9.109375" style="1"/>
    <col min="13503" max="13503" width="13.88671875" style="1" bestFit="1" customWidth="1"/>
    <col min="13504" max="13752" width="9.109375" style="1"/>
    <col min="13753" max="13753" width="1.44140625" style="1" customWidth="1"/>
    <col min="13754" max="13754" width="2.109375" style="1" customWidth="1"/>
    <col min="13755" max="13755" width="16.88671875" style="1" customWidth="1"/>
    <col min="13756" max="13756" width="43.44140625" style="1" customWidth="1"/>
    <col min="13757" max="13757" width="22.44140625" style="1" customWidth="1"/>
    <col min="13758" max="13758" width="9.109375" style="1"/>
    <col min="13759" max="13759" width="13.88671875" style="1" bestFit="1" customWidth="1"/>
    <col min="13760" max="14008" width="9.109375" style="1"/>
    <col min="14009" max="14009" width="1.44140625" style="1" customWidth="1"/>
    <col min="14010" max="14010" width="2.109375" style="1" customWidth="1"/>
    <col min="14011" max="14011" width="16.88671875" style="1" customWidth="1"/>
    <col min="14012" max="14012" width="43.44140625" style="1" customWidth="1"/>
    <col min="14013" max="14013" width="22.44140625" style="1" customWidth="1"/>
    <col min="14014" max="14014" width="9.109375" style="1"/>
    <col min="14015" max="14015" width="13.88671875" style="1" bestFit="1" customWidth="1"/>
    <col min="14016" max="14264" width="9.109375" style="1"/>
    <col min="14265" max="14265" width="1.44140625" style="1" customWidth="1"/>
    <col min="14266" max="14266" width="2.109375" style="1" customWidth="1"/>
    <col min="14267" max="14267" width="16.88671875" style="1" customWidth="1"/>
    <col min="14268" max="14268" width="43.44140625" style="1" customWidth="1"/>
    <col min="14269" max="14269" width="22.44140625" style="1" customWidth="1"/>
    <col min="14270" max="14270" width="9.109375" style="1"/>
    <col min="14271" max="14271" width="13.88671875" style="1" bestFit="1" customWidth="1"/>
    <col min="14272" max="14520" width="9.109375" style="1"/>
    <col min="14521" max="14521" width="1.44140625" style="1" customWidth="1"/>
    <col min="14522" max="14522" width="2.109375" style="1" customWidth="1"/>
    <col min="14523" max="14523" width="16.88671875" style="1" customWidth="1"/>
    <col min="14524" max="14524" width="43.44140625" style="1" customWidth="1"/>
    <col min="14525" max="14525" width="22.44140625" style="1" customWidth="1"/>
    <col min="14526" max="14526" width="9.109375" style="1"/>
    <col min="14527" max="14527" width="13.88671875" style="1" bestFit="1" customWidth="1"/>
    <col min="14528" max="14776" width="9.109375" style="1"/>
    <col min="14777" max="14777" width="1.44140625" style="1" customWidth="1"/>
    <col min="14778" max="14778" width="2.109375" style="1" customWidth="1"/>
    <col min="14779" max="14779" width="16.88671875" style="1" customWidth="1"/>
    <col min="14780" max="14780" width="43.44140625" style="1" customWidth="1"/>
    <col min="14781" max="14781" width="22.44140625" style="1" customWidth="1"/>
    <col min="14782" max="14782" width="9.109375" style="1"/>
    <col min="14783" max="14783" width="13.88671875" style="1" bestFit="1" customWidth="1"/>
    <col min="14784" max="15032" width="9.109375" style="1"/>
    <col min="15033" max="15033" width="1.44140625" style="1" customWidth="1"/>
    <col min="15034" max="15034" width="2.109375" style="1" customWidth="1"/>
    <col min="15035" max="15035" width="16.88671875" style="1" customWidth="1"/>
    <col min="15036" max="15036" width="43.44140625" style="1" customWidth="1"/>
    <col min="15037" max="15037" width="22.44140625" style="1" customWidth="1"/>
    <col min="15038" max="15038" width="9.109375" style="1"/>
    <col min="15039" max="15039" width="13.88671875" style="1" bestFit="1" customWidth="1"/>
    <col min="15040" max="15288" width="9.109375" style="1"/>
    <col min="15289" max="15289" width="1.44140625" style="1" customWidth="1"/>
    <col min="15290" max="15290" width="2.109375" style="1" customWidth="1"/>
    <col min="15291" max="15291" width="16.88671875" style="1" customWidth="1"/>
    <col min="15292" max="15292" width="43.44140625" style="1" customWidth="1"/>
    <col min="15293" max="15293" width="22.44140625" style="1" customWidth="1"/>
    <col min="15294" max="15294" width="9.109375" style="1"/>
    <col min="15295" max="15295" width="13.88671875" style="1" bestFit="1" customWidth="1"/>
    <col min="15296" max="15544" width="9.109375" style="1"/>
    <col min="15545" max="15545" width="1.44140625" style="1" customWidth="1"/>
    <col min="15546" max="15546" width="2.109375" style="1" customWidth="1"/>
    <col min="15547" max="15547" width="16.88671875" style="1" customWidth="1"/>
    <col min="15548" max="15548" width="43.44140625" style="1" customWidth="1"/>
    <col min="15549" max="15549" width="22.44140625" style="1" customWidth="1"/>
    <col min="15550" max="15550" width="9.109375" style="1"/>
    <col min="15551" max="15551" width="13.88671875" style="1" bestFit="1" customWidth="1"/>
    <col min="15552" max="15800" width="9.109375" style="1"/>
    <col min="15801" max="15801" width="1.44140625" style="1" customWidth="1"/>
    <col min="15802" max="15802" width="2.109375" style="1" customWidth="1"/>
    <col min="15803" max="15803" width="16.88671875" style="1" customWidth="1"/>
    <col min="15804" max="15804" width="43.44140625" style="1" customWidth="1"/>
    <col min="15805" max="15805" width="22.44140625" style="1" customWidth="1"/>
    <col min="15806" max="15806" width="9.109375" style="1"/>
    <col min="15807" max="15807" width="13.88671875" style="1" bestFit="1" customWidth="1"/>
    <col min="15808" max="16056" width="9.109375" style="1"/>
    <col min="16057" max="16057" width="1.44140625" style="1" customWidth="1"/>
    <col min="16058" max="16058" width="2.109375" style="1" customWidth="1"/>
    <col min="16059" max="16059" width="16.88671875" style="1" customWidth="1"/>
    <col min="16060" max="16060" width="43.44140625" style="1" customWidth="1"/>
    <col min="16061" max="16061" width="22.44140625" style="1" customWidth="1"/>
    <col min="16062" max="16062" width="9.109375" style="1"/>
    <col min="16063" max="16063" width="13.88671875" style="1" bestFit="1" customWidth="1"/>
    <col min="16064" max="16377" width="9.109375" style="1"/>
    <col min="16378" max="16384" width="9.109375" style="1" customWidth="1"/>
  </cols>
  <sheetData>
    <row r="2" spans="1:3" x14ac:dyDescent="0.2">
      <c r="C2" s="30" t="s">
        <v>0</v>
      </c>
    </row>
    <row r="3" spans="1:3" x14ac:dyDescent="0.2">
      <c r="A3" s="30"/>
      <c r="B3" s="79"/>
      <c r="C3" s="79"/>
    </row>
    <row r="4" spans="1:3" x14ac:dyDescent="0.2">
      <c r="B4" s="81" t="s">
        <v>1</v>
      </c>
      <c r="C4" s="81"/>
    </row>
    <row r="5" spans="1:3" x14ac:dyDescent="0.2">
      <c r="A5" s="30"/>
      <c r="B5" s="30"/>
      <c r="C5" s="30"/>
    </row>
    <row r="6" spans="1:3" x14ac:dyDescent="0.2">
      <c r="C6" s="29"/>
    </row>
    <row r="8" spans="1:3" x14ac:dyDescent="0.2">
      <c r="B8" s="82"/>
      <c r="C8" s="82"/>
    </row>
    <row r="11" spans="1:3" x14ac:dyDescent="0.2">
      <c r="B11" s="30" t="s">
        <v>2</v>
      </c>
    </row>
    <row r="12" spans="1:3" x14ac:dyDescent="0.2">
      <c r="B12" s="28" t="s">
        <v>53</v>
      </c>
    </row>
    <row r="13" spans="1:3" x14ac:dyDescent="0.2">
      <c r="A13" s="29" t="s">
        <v>3</v>
      </c>
      <c r="B13" s="86" t="s">
        <v>81</v>
      </c>
      <c r="C13" s="86"/>
    </row>
    <row r="14" spans="1:3" x14ac:dyDescent="0.2">
      <c r="A14" s="29" t="s">
        <v>4</v>
      </c>
      <c r="B14" s="87" t="s">
        <v>83</v>
      </c>
      <c r="C14" s="87"/>
    </row>
    <row r="15" spans="1:3" x14ac:dyDescent="0.2">
      <c r="A15" s="29" t="s">
        <v>5</v>
      </c>
      <c r="B15" s="87" t="s">
        <v>77</v>
      </c>
      <c r="C15" s="87"/>
    </row>
    <row r="16" spans="1:3" x14ac:dyDescent="0.2">
      <c r="A16" s="29" t="s">
        <v>6</v>
      </c>
      <c r="B16" s="88"/>
      <c r="C16" s="88"/>
    </row>
    <row r="17" spans="1:3" ht="10.8" thickBot="1" x14ac:dyDescent="0.25"/>
    <row r="18" spans="1:3" x14ac:dyDescent="0.2">
      <c r="A18" s="2" t="s">
        <v>7</v>
      </c>
      <c r="B18" s="3" t="s">
        <v>8</v>
      </c>
      <c r="C18" s="4" t="s">
        <v>9</v>
      </c>
    </row>
    <row r="19" spans="1:3" x14ac:dyDescent="0.2">
      <c r="A19" s="16">
        <v>1</v>
      </c>
      <c r="B19" s="67" t="str">
        <f>KPDV!C3</f>
        <v>Zvejnieku piestātnes atjaunošanas darbi</v>
      </c>
      <c r="C19" s="24"/>
    </row>
    <row r="20" spans="1:3" x14ac:dyDescent="0.2">
      <c r="A20" s="16"/>
      <c r="B20" s="67"/>
      <c r="C20" s="24"/>
    </row>
    <row r="21" spans="1:3" x14ac:dyDescent="0.2">
      <c r="A21" s="32"/>
      <c r="B21" s="33"/>
      <c r="C21" s="34"/>
    </row>
    <row r="22" spans="1:3" ht="10.8" thickBot="1" x14ac:dyDescent="0.25">
      <c r="A22" s="32"/>
      <c r="B22" s="33"/>
      <c r="C22" s="34"/>
    </row>
    <row r="23" spans="1:3" ht="10.8" thickBot="1" x14ac:dyDescent="0.25">
      <c r="A23" s="5"/>
      <c r="B23" s="6" t="s">
        <v>10</v>
      </c>
      <c r="C23" s="25"/>
    </row>
    <row r="24" spans="1:3" ht="10.8" thickBot="1" x14ac:dyDescent="0.25">
      <c r="A24" s="83" t="s">
        <v>11</v>
      </c>
      <c r="B24" s="84"/>
      <c r="C24" s="26">
        <f>C25-C23</f>
        <v>0</v>
      </c>
    </row>
    <row r="25" spans="1:3" ht="10.8" thickBot="1" x14ac:dyDescent="0.25">
      <c r="B25" s="6" t="s">
        <v>55</v>
      </c>
      <c r="C25" s="25">
        <f>C23*1.21</f>
        <v>0</v>
      </c>
    </row>
    <row r="27" spans="1:3" x14ac:dyDescent="0.2">
      <c r="A27" s="1" t="s">
        <v>12</v>
      </c>
      <c r="B27" s="85"/>
      <c r="C27" s="85"/>
    </row>
    <row r="28" spans="1:3" x14ac:dyDescent="0.2">
      <c r="B28" s="80" t="s">
        <v>13</v>
      </c>
      <c r="C28" s="80"/>
    </row>
    <row r="30" spans="1:3" x14ac:dyDescent="0.2">
      <c r="A30" s="1" t="s">
        <v>14</v>
      </c>
      <c r="B30" s="35"/>
      <c r="C30" s="7"/>
    </row>
    <row r="31" spans="1:3" x14ac:dyDescent="0.2">
      <c r="A31" s="7"/>
      <c r="B31" s="7"/>
      <c r="C31" s="7"/>
    </row>
    <row r="32" spans="1:3" x14ac:dyDescent="0.2">
      <c r="A32" s="36"/>
    </row>
  </sheetData>
  <mergeCells count="10">
    <mergeCell ref="B3:C3"/>
    <mergeCell ref="B28:C28"/>
    <mergeCell ref="B4:C4"/>
    <mergeCell ref="B8:C8"/>
    <mergeCell ref="A24:B24"/>
    <mergeCell ref="B27:C27"/>
    <mergeCell ref="B13:C13"/>
    <mergeCell ref="B14:C14"/>
    <mergeCell ref="B15:C15"/>
    <mergeCell ref="B16:C16"/>
  </mergeCells>
  <conditionalFormatting sqref="A32">
    <cfRule type="cellIs" dxfId="26" priority="4" operator="equal">
      <formula>"Tāme sastādīta 20__. gada __. _________"</formula>
    </cfRule>
  </conditionalFormatting>
  <conditionalFormatting sqref="A19:B20 A21:C22">
    <cfRule type="cellIs" dxfId="25" priority="3" operator="equal">
      <formula>0</formula>
    </cfRule>
  </conditionalFormatting>
  <conditionalFormatting sqref="B3">
    <cfRule type="cellIs" dxfId="24" priority="1" operator="equal">
      <formula>0</formula>
    </cfRule>
  </conditionalFormatting>
  <conditionalFormatting sqref="B8">
    <cfRule type="cellIs" dxfId="23" priority="2" operator="equal">
      <formula>"____________.gada____.____________"</formula>
    </cfRule>
  </conditionalFormatting>
  <conditionalFormatting sqref="B13:B16">
    <cfRule type="cellIs" dxfId="22" priority="7" operator="equal">
      <formula>0</formula>
    </cfRule>
  </conditionalFormatting>
  <conditionalFormatting sqref="B30">
    <cfRule type="cellIs" dxfId="21" priority="5" operator="equal">
      <formula>0</formula>
    </cfRule>
  </conditionalFormatting>
  <conditionalFormatting sqref="B27:C27">
    <cfRule type="cellIs" dxfId="20" priority="6" operator="equal">
      <formula>0</formula>
    </cfRule>
  </conditionalFormatting>
  <conditionalFormatting sqref="C19:C25">
    <cfRule type="cellIs" dxfId="19" priority="12" operator="equal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rgb="FF0070C0"/>
  </sheetPr>
  <dimension ref="A1:I44"/>
  <sheetViews>
    <sheetView view="pageBreakPreview" zoomScaleNormal="115" zoomScaleSheetLayoutView="100" workbookViewId="0">
      <selection activeCell="D7" sqref="D7:I7"/>
    </sheetView>
  </sheetViews>
  <sheetFormatPr defaultColWidth="3.6640625" defaultRowHeight="10.199999999999999" x14ac:dyDescent="0.2"/>
  <cols>
    <col min="1" max="2" width="5.44140625" style="1" customWidth="1"/>
    <col min="3" max="3" width="23.6640625" style="1" customWidth="1"/>
    <col min="4" max="4" width="6.88671875" style="1" customWidth="1"/>
    <col min="5" max="5" width="11.5546875" style="1" customWidth="1"/>
    <col min="6" max="6" width="11.88671875" style="1" customWidth="1"/>
    <col min="7" max="7" width="13.109375" style="1" customWidth="1"/>
    <col min="8" max="8" width="11.6640625" style="1" customWidth="1"/>
    <col min="9" max="9" width="10.6640625" style="1" customWidth="1"/>
    <col min="10" max="156" width="9.109375" style="1" customWidth="1"/>
    <col min="157" max="157" width="3.6640625" style="1"/>
    <col min="158" max="158" width="4.5546875" style="1" customWidth="1"/>
    <col min="159" max="159" width="5.88671875" style="1" customWidth="1"/>
    <col min="160" max="160" width="36" style="1" customWidth="1"/>
    <col min="161" max="161" width="9.6640625" style="1" customWidth="1"/>
    <col min="162" max="162" width="11.88671875" style="1" customWidth="1"/>
    <col min="163" max="163" width="9" style="1" customWidth="1"/>
    <col min="164" max="164" width="9.6640625" style="1" customWidth="1"/>
    <col min="165" max="165" width="9.33203125" style="1" customWidth="1"/>
    <col min="166" max="166" width="8.6640625" style="1" customWidth="1"/>
    <col min="167" max="167" width="6.88671875" style="1" customWidth="1"/>
    <col min="168" max="412" width="9.109375" style="1" customWidth="1"/>
    <col min="413" max="413" width="3.6640625" style="1"/>
    <col min="414" max="414" width="4.5546875" style="1" customWidth="1"/>
    <col min="415" max="415" width="5.88671875" style="1" customWidth="1"/>
    <col min="416" max="416" width="36" style="1" customWidth="1"/>
    <col min="417" max="417" width="9.6640625" style="1" customWidth="1"/>
    <col min="418" max="418" width="11.88671875" style="1" customWidth="1"/>
    <col min="419" max="419" width="9" style="1" customWidth="1"/>
    <col min="420" max="420" width="9.6640625" style="1" customWidth="1"/>
    <col min="421" max="421" width="9.33203125" style="1" customWidth="1"/>
    <col min="422" max="422" width="8.6640625" style="1" customWidth="1"/>
    <col min="423" max="423" width="6.88671875" style="1" customWidth="1"/>
    <col min="424" max="668" width="9.109375" style="1" customWidth="1"/>
    <col min="669" max="669" width="3.6640625" style="1"/>
    <col min="670" max="670" width="4.5546875" style="1" customWidth="1"/>
    <col min="671" max="671" width="5.88671875" style="1" customWidth="1"/>
    <col min="672" max="672" width="36" style="1" customWidth="1"/>
    <col min="673" max="673" width="9.6640625" style="1" customWidth="1"/>
    <col min="674" max="674" width="11.88671875" style="1" customWidth="1"/>
    <col min="675" max="675" width="9" style="1" customWidth="1"/>
    <col min="676" max="676" width="9.6640625" style="1" customWidth="1"/>
    <col min="677" max="677" width="9.33203125" style="1" customWidth="1"/>
    <col min="678" max="678" width="8.6640625" style="1" customWidth="1"/>
    <col min="679" max="679" width="6.88671875" style="1" customWidth="1"/>
    <col min="680" max="924" width="9.109375" style="1" customWidth="1"/>
    <col min="925" max="925" width="3.6640625" style="1"/>
    <col min="926" max="926" width="4.5546875" style="1" customWidth="1"/>
    <col min="927" max="927" width="5.88671875" style="1" customWidth="1"/>
    <col min="928" max="928" width="36" style="1" customWidth="1"/>
    <col min="929" max="929" width="9.6640625" style="1" customWidth="1"/>
    <col min="930" max="930" width="11.88671875" style="1" customWidth="1"/>
    <col min="931" max="931" width="9" style="1" customWidth="1"/>
    <col min="932" max="932" width="9.6640625" style="1" customWidth="1"/>
    <col min="933" max="933" width="9.33203125" style="1" customWidth="1"/>
    <col min="934" max="934" width="8.6640625" style="1" customWidth="1"/>
    <col min="935" max="935" width="6.88671875" style="1" customWidth="1"/>
    <col min="936" max="1180" width="9.109375" style="1" customWidth="1"/>
    <col min="1181" max="1181" width="3.6640625" style="1"/>
    <col min="1182" max="1182" width="4.5546875" style="1" customWidth="1"/>
    <col min="1183" max="1183" width="5.88671875" style="1" customWidth="1"/>
    <col min="1184" max="1184" width="36" style="1" customWidth="1"/>
    <col min="1185" max="1185" width="9.6640625" style="1" customWidth="1"/>
    <col min="1186" max="1186" width="11.88671875" style="1" customWidth="1"/>
    <col min="1187" max="1187" width="9" style="1" customWidth="1"/>
    <col min="1188" max="1188" width="9.6640625" style="1" customWidth="1"/>
    <col min="1189" max="1189" width="9.33203125" style="1" customWidth="1"/>
    <col min="1190" max="1190" width="8.6640625" style="1" customWidth="1"/>
    <col min="1191" max="1191" width="6.88671875" style="1" customWidth="1"/>
    <col min="1192" max="1436" width="9.109375" style="1" customWidth="1"/>
    <col min="1437" max="1437" width="3.6640625" style="1"/>
    <col min="1438" max="1438" width="4.5546875" style="1" customWidth="1"/>
    <col min="1439" max="1439" width="5.88671875" style="1" customWidth="1"/>
    <col min="1440" max="1440" width="36" style="1" customWidth="1"/>
    <col min="1441" max="1441" width="9.6640625" style="1" customWidth="1"/>
    <col min="1442" max="1442" width="11.88671875" style="1" customWidth="1"/>
    <col min="1443" max="1443" width="9" style="1" customWidth="1"/>
    <col min="1444" max="1444" width="9.6640625" style="1" customWidth="1"/>
    <col min="1445" max="1445" width="9.33203125" style="1" customWidth="1"/>
    <col min="1446" max="1446" width="8.6640625" style="1" customWidth="1"/>
    <col min="1447" max="1447" width="6.88671875" style="1" customWidth="1"/>
    <col min="1448" max="1692" width="9.109375" style="1" customWidth="1"/>
    <col min="1693" max="1693" width="3.6640625" style="1"/>
    <col min="1694" max="1694" width="4.5546875" style="1" customWidth="1"/>
    <col min="1695" max="1695" width="5.88671875" style="1" customWidth="1"/>
    <col min="1696" max="1696" width="36" style="1" customWidth="1"/>
    <col min="1697" max="1697" width="9.6640625" style="1" customWidth="1"/>
    <col min="1698" max="1698" width="11.88671875" style="1" customWidth="1"/>
    <col min="1699" max="1699" width="9" style="1" customWidth="1"/>
    <col min="1700" max="1700" width="9.6640625" style="1" customWidth="1"/>
    <col min="1701" max="1701" width="9.33203125" style="1" customWidth="1"/>
    <col min="1702" max="1702" width="8.6640625" style="1" customWidth="1"/>
    <col min="1703" max="1703" width="6.88671875" style="1" customWidth="1"/>
    <col min="1704" max="1948" width="9.109375" style="1" customWidth="1"/>
    <col min="1949" max="1949" width="3.6640625" style="1"/>
    <col min="1950" max="1950" width="4.5546875" style="1" customWidth="1"/>
    <col min="1951" max="1951" width="5.88671875" style="1" customWidth="1"/>
    <col min="1952" max="1952" width="36" style="1" customWidth="1"/>
    <col min="1953" max="1953" width="9.6640625" style="1" customWidth="1"/>
    <col min="1954" max="1954" width="11.88671875" style="1" customWidth="1"/>
    <col min="1955" max="1955" width="9" style="1" customWidth="1"/>
    <col min="1956" max="1956" width="9.6640625" style="1" customWidth="1"/>
    <col min="1957" max="1957" width="9.33203125" style="1" customWidth="1"/>
    <col min="1958" max="1958" width="8.6640625" style="1" customWidth="1"/>
    <col min="1959" max="1959" width="6.88671875" style="1" customWidth="1"/>
    <col min="1960" max="2204" width="9.109375" style="1" customWidth="1"/>
    <col min="2205" max="2205" width="3.6640625" style="1"/>
    <col min="2206" max="2206" width="4.5546875" style="1" customWidth="1"/>
    <col min="2207" max="2207" width="5.88671875" style="1" customWidth="1"/>
    <col min="2208" max="2208" width="36" style="1" customWidth="1"/>
    <col min="2209" max="2209" width="9.6640625" style="1" customWidth="1"/>
    <col min="2210" max="2210" width="11.88671875" style="1" customWidth="1"/>
    <col min="2211" max="2211" width="9" style="1" customWidth="1"/>
    <col min="2212" max="2212" width="9.6640625" style="1" customWidth="1"/>
    <col min="2213" max="2213" width="9.33203125" style="1" customWidth="1"/>
    <col min="2214" max="2214" width="8.6640625" style="1" customWidth="1"/>
    <col min="2215" max="2215" width="6.88671875" style="1" customWidth="1"/>
    <col min="2216" max="2460" width="9.109375" style="1" customWidth="1"/>
    <col min="2461" max="2461" width="3.6640625" style="1"/>
    <col min="2462" max="2462" width="4.5546875" style="1" customWidth="1"/>
    <col min="2463" max="2463" width="5.88671875" style="1" customWidth="1"/>
    <col min="2464" max="2464" width="36" style="1" customWidth="1"/>
    <col min="2465" max="2465" width="9.6640625" style="1" customWidth="1"/>
    <col min="2466" max="2466" width="11.88671875" style="1" customWidth="1"/>
    <col min="2467" max="2467" width="9" style="1" customWidth="1"/>
    <col min="2468" max="2468" width="9.6640625" style="1" customWidth="1"/>
    <col min="2469" max="2469" width="9.33203125" style="1" customWidth="1"/>
    <col min="2470" max="2470" width="8.6640625" style="1" customWidth="1"/>
    <col min="2471" max="2471" width="6.88671875" style="1" customWidth="1"/>
    <col min="2472" max="2716" width="9.109375" style="1" customWidth="1"/>
    <col min="2717" max="2717" width="3.6640625" style="1"/>
    <col min="2718" max="2718" width="4.5546875" style="1" customWidth="1"/>
    <col min="2719" max="2719" width="5.88671875" style="1" customWidth="1"/>
    <col min="2720" max="2720" width="36" style="1" customWidth="1"/>
    <col min="2721" max="2721" width="9.6640625" style="1" customWidth="1"/>
    <col min="2722" max="2722" width="11.88671875" style="1" customWidth="1"/>
    <col min="2723" max="2723" width="9" style="1" customWidth="1"/>
    <col min="2724" max="2724" width="9.6640625" style="1" customWidth="1"/>
    <col min="2725" max="2725" width="9.33203125" style="1" customWidth="1"/>
    <col min="2726" max="2726" width="8.6640625" style="1" customWidth="1"/>
    <col min="2727" max="2727" width="6.88671875" style="1" customWidth="1"/>
    <col min="2728" max="2972" width="9.109375" style="1" customWidth="1"/>
    <col min="2973" max="2973" width="3.6640625" style="1"/>
    <col min="2974" max="2974" width="4.5546875" style="1" customWidth="1"/>
    <col min="2975" max="2975" width="5.88671875" style="1" customWidth="1"/>
    <col min="2976" max="2976" width="36" style="1" customWidth="1"/>
    <col min="2977" max="2977" width="9.6640625" style="1" customWidth="1"/>
    <col min="2978" max="2978" width="11.88671875" style="1" customWidth="1"/>
    <col min="2979" max="2979" width="9" style="1" customWidth="1"/>
    <col min="2980" max="2980" width="9.6640625" style="1" customWidth="1"/>
    <col min="2981" max="2981" width="9.33203125" style="1" customWidth="1"/>
    <col min="2982" max="2982" width="8.6640625" style="1" customWidth="1"/>
    <col min="2983" max="2983" width="6.88671875" style="1" customWidth="1"/>
    <col min="2984" max="3228" width="9.109375" style="1" customWidth="1"/>
    <col min="3229" max="3229" width="3.6640625" style="1"/>
    <col min="3230" max="3230" width="4.5546875" style="1" customWidth="1"/>
    <col min="3231" max="3231" width="5.88671875" style="1" customWidth="1"/>
    <col min="3232" max="3232" width="36" style="1" customWidth="1"/>
    <col min="3233" max="3233" width="9.6640625" style="1" customWidth="1"/>
    <col min="3234" max="3234" width="11.88671875" style="1" customWidth="1"/>
    <col min="3235" max="3235" width="9" style="1" customWidth="1"/>
    <col min="3236" max="3236" width="9.6640625" style="1" customWidth="1"/>
    <col min="3237" max="3237" width="9.33203125" style="1" customWidth="1"/>
    <col min="3238" max="3238" width="8.6640625" style="1" customWidth="1"/>
    <col min="3239" max="3239" width="6.88671875" style="1" customWidth="1"/>
    <col min="3240" max="3484" width="9.109375" style="1" customWidth="1"/>
    <col min="3485" max="3485" width="3.6640625" style="1"/>
    <col min="3486" max="3486" width="4.5546875" style="1" customWidth="1"/>
    <col min="3487" max="3487" width="5.88671875" style="1" customWidth="1"/>
    <col min="3488" max="3488" width="36" style="1" customWidth="1"/>
    <col min="3489" max="3489" width="9.6640625" style="1" customWidth="1"/>
    <col min="3490" max="3490" width="11.88671875" style="1" customWidth="1"/>
    <col min="3491" max="3491" width="9" style="1" customWidth="1"/>
    <col min="3492" max="3492" width="9.6640625" style="1" customWidth="1"/>
    <col min="3493" max="3493" width="9.33203125" style="1" customWidth="1"/>
    <col min="3494" max="3494" width="8.6640625" style="1" customWidth="1"/>
    <col min="3495" max="3495" width="6.88671875" style="1" customWidth="1"/>
    <col min="3496" max="3740" width="9.109375" style="1" customWidth="1"/>
    <col min="3741" max="3741" width="3.6640625" style="1"/>
    <col min="3742" max="3742" width="4.5546875" style="1" customWidth="1"/>
    <col min="3743" max="3743" width="5.88671875" style="1" customWidth="1"/>
    <col min="3744" max="3744" width="36" style="1" customWidth="1"/>
    <col min="3745" max="3745" width="9.6640625" style="1" customWidth="1"/>
    <col min="3746" max="3746" width="11.88671875" style="1" customWidth="1"/>
    <col min="3747" max="3747" width="9" style="1" customWidth="1"/>
    <col min="3748" max="3748" width="9.6640625" style="1" customWidth="1"/>
    <col min="3749" max="3749" width="9.33203125" style="1" customWidth="1"/>
    <col min="3750" max="3750" width="8.6640625" style="1" customWidth="1"/>
    <col min="3751" max="3751" width="6.88671875" style="1" customWidth="1"/>
    <col min="3752" max="3996" width="9.109375" style="1" customWidth="1"/>
    <col min="3997" max="3997" width="3.6640625" style="1"/>
    <col min="3998" max="3998" width="4.5546875" style="1" customWidth="1"/>
    <col min="3999" max="3999" width="5.88671875" style="1" customWidth="1"/>
    <col min="4000" max="4000" width="36" style="1" customWidth="1"/>
    <col min="4001" max="4001" width="9.6640625" style="1" customWidth="1"/>
    <col min="4002" max="4002" width="11.88671875" style="1" customWidth="1"/>
    <col min="4003" max="4003" width="9" style="1" customWidth="1"/>
    <col min="4004" max="4004" width="9.6640625" style="1" customWidth="1"/>
    <col min="4005" max="4005" width="9.33203125" style="1" customWidth="1"/>
    <col min="4006" max="4006" width="8.6640625" style="1" customWidth="1"/>
    <col min="4007" max="4007" width="6.88671875" style="1" customWidth="1"/>
    <col min="4008" max="4252" width="9.109375" style="1" customWidth="1"/>
    <col min="4253" max="4253" width="3.6640625" style="1"/>
    <col min="4254" max="4254" width="4.5546875" style="1" customWidth="1"/>
    <col min="4255" max="4255" width="5.88671875" style="1" customWidth="1"/>
    <col min="4256" max="4256" width="36" style="1" customWidth="1"/>
    <col min="4257" max="4257" width="9.6640625" style="1" customWidth="1"/>
    <col min="4258" max="4258" width="11.88671875" style="1" customWidth="1"/>
    <col min="4259" max="4259" width="9" style="1" customWidth="1"/>
    <col min="4260" max="4260" width="9.6640625" style="1" customWidth="1"/>
    <col min="4261" max="4261" width="9.33203125" style="1" customWidth="1"/>
    <col min="4262" max="4262" width="8.6640625" style="1" customWidth="1"/>
    <col min="4263" max="4263" width="6.88671875" style="1" customWidth="1"/>
    <col min="4264" max="4508" width="9.109375" style="1" customWidth="1"/>
    <col min="4509" max="4509" width="3.6640625" style="1"/>
    <col min="4510" max="4510" width="4.5546875" style="1" customWidth="1"/>
    <col min="4511" max="4511" width="5.88671875" style="1" customWidth="1"/>
    <col min="4512" max="4512" width="36" style="1" customWidth="1"/>
    <col min="4513" max="4513" width="9.6640625" style="1" customWidth="1"/>
    <col min="4514" max="4514" width="11.88671875" style="1" customWidth="1"/>
    <col min="4515" max="4515" width="9" style="1" customWidth="1"/>
    <col min="4516" max="4516" width="9.6640625" style="1" customWidth="1"/>
    <col min="4517" max="4517" width="9.33203125" style="1" customWidth="1"/>
    <col min="4518" max="4518" width="8.6640625" style="1" customWidth="1"/>
    <col min="4519" max="4519" width="6.88671875" style="1" customWidth="1"/>
    <col min="4520" max="4764" width="9.109375" style="1" customWidth="1"/>
    <col min="4765" max="4765" width="3.6640625" style="1"/>
    <col min="4766" max="4766" width="4.5546875" style="1" customWidth="1"/>
    <col min="4767" max="4767" width="5.88671875" style="1" customWidth="1"/>
    <col min="4768" max="4768" width="36" style="1" customWidth="1"/>
    <col min="4769" max="4769" width="9.6640625" style="1" customWidth="1"/>
    <col min="4770" max="4770" width="11.88671875" style="1" customWidth="1"/>
    <col min="4771" max="4771" width="9" style="1" customWidth="1"/>
    <col min="4772" max="4772" width="9.6640625" style="1" customWidth="1"/>
    <col min="4773" max="4773" width="9.33203125" style="1" customWidth="1"/>
    <col min="4774" max="4774" width="8.6640625" style="1" customWidth="1"/>
    <col min="4775" max="4775" width="6.88671875" style="1" customWidth="1"/>
    <col min="4776" max="5020" width="9.109375" style="1" customWidth="1"/>
    <col min="5021" max="5021" width="3.6640625" style="1"/>
    <col min="5022" max="5022" width="4.5546875" style="1" customWidth="1"/>
    <col min="5023" max="5023" width="5.88671875" style="1" customWidth="1"/>
    <col min="5024" max="5024" width="36" style="1" customWidth="1"/>
    <col min="5025" max="5025" width="9.6640625" style="1" customWidth="1"/>
    <col min="5026" max="5026" width="11.88671875" style="1" customWidth="1"/>
    <col min="5027" max="5027" width="9" style="1" customWidth="1"/>
    <col min="5028" max="5028" width="9.6640625" style="1" customWidth="1"/>
    <col min="5029" max="5029" width="9.33203125" style="1" customWidth="1"/>
    <col min="5030" max="5030" width="8.6640625" style="1" customWidth="1"/>
    <col min="5031" max="5031" width="6.88671875" style="1" customWidth="1"/>
    <col min="5032" max="5276" width="9.109375" style="1" customWidth="1"/>
    <col min="5277" max="5277" width="3.6640625" style="1"/>
    <col min="5278" max="5278" width="4.5546875" style="1" customWidth="1"/>
    <col min="5279" max="5279" width="5.88671875" style="1" customWidth="1"/>
    <col min="5280" max="5280" width="36" style="1" customWidth="1"/>
    <col min="5281" max="5281" width="9.6640625" style="1" customWidth="1"/>
    <col min="5282" max="5282" width="11.88671875" style="1" customWidth="1"/>
    <col min="5283" max="5283" width="9" style="1" customWidth="1"/>
    <col min="5284" max="5284" width="9.6640625" style="1" customWidth="1"/>
    <col min="5285" max="5285" width="9.33203125" style="1" customWidth="1"/>
    <col min="5286" max="5286" width="8.6640625" style="1" customWidth="1"/>
    <col min="5287" max="5287" width="6.88671875" style="1" customWidth="1"/>
    <col min="5288" max="5532" width="9.109375" style="1" customWidth="1"/>
    <col min="5533" max="5533" width="3.6640625" style="1"/>
    <col min="5534" max="5534" width="4.5546875" style="1" customWidth="1"/>
    <col min="5535" max="5535" width="5.88671875" style="1" customWidth="1"/>
    <col min="5536" max="5536" width="36" style="1" customWidth="1"/>
    <col min="5537" max="5537" width="9.6640625" style="1" customWidth="1"/>
    <col min="5538" max="5538" width="11.88671875" style="1" customWidth="1"/>
    <col min="5539" max="5539" width="9" style="1" customWidth="1"/>
    <col min="5540" max="5540" width="9.6640625" style="1" customWidth="1"/>
    <col min="5541" max="5541" width="9.33203125" style="1" customWidth="1"/>
    <col min="5542" max="5542" width="8.6640625" style="1" customWidth="1"/>
    <col min="5543" max="5543" width="6.88671875" style="1" customWidth="1"/>
    <col min="5544" max="5788" width="9.109375" style="1" customWidth="1"/>
    <col min="5789" max="5789" width="3.6640625" style="1"/>
    <col min="5790" max="5790" width="4.5546875" style="1" customWidth="1"/>
    <col min="5791" max="5791" width="5.88671875" style="1" customWidth="1"/>
    <col min="5792" max="5792" width="36" style="1" customWidth="1"/>
    <col min="5793" max="5793" width="9.6640625" style="1" customWidth="1"/>
    <col min="5794" max="5794" width="11.88671875" style="1" customWidth="1"/>
    <col min="5795" max="5795" width="9" style="1" customWidth="1"/>
    <col min="5796" max="5796" width="9.6640625" style="1" customWidth="1"/>
    <col min="5797" max="5797" width="9.33203125" style="1" customWidth="1"/>
    <col min="5798" max="5798" width="8.6640625" style="1" customWidth="1"/>
    <col min="5799" max="5799" width="6.88671875" style="1" customWidth="1"/>
    <col min="5800" max="6044" width="9.109375" style="1" customWidth="1"/>
    <col min="6045" max="6045" width="3.6640625" style="1"/>
    <col min="6046" max="6046" width="4.5546875" style="1" customWidth="1"/>
    <col min="6047" max="6047" width="5.88671875" style="1" customWidth="1"/>
    <col min="6048" max="6048" width="36" style="1" customWidth="1"/>
    <col min="6049" max="6049" width="9.6640625" style="1" customWidth="1"/>
    <col min="6050" max="6050" width="11.88671875" style="1" customWidth="1"/>
    <col min="6051" max="6051" width="9" style="1" customWidth="1"/>
    <col min="6052" max="6052" width="9.6640625" style="1" customWidth="1"/>
    <col min="6053" max="6053" width="9.33203125" style="1" customWidth="1"/>
    <col min="6054" max="6054" width="8.6640625" style="1" customWidth="1"/>
    <col min="6055" max="6055" width="6.88671875" style="1" customWidth="1"/>
    <col min="6056" max="6300" width="9.109375" style="1" customWidth="1"/>
    <col min="6301" max="6301" width="3.6640625" style="1"/>
    <col min="6302" max="6302" width="4.5546875" style="1" customWidth="1"/>
    <col min="6303" max="6303" width="5.88671875" style="1" customWidth="1"/>
    <col min="6304" max="6304" width="36" style="1" customWidth="1"/>
    <col min="6305" max="6305" width="9.6640625" style="1" customWidth="1"/>
    <col min="6306" max="6306" width="11.88671875" style="1" customWidth="1"/>
    <col min="6307" max="6307" width="9" style="1" customWidth="1"/>
    <col min="6308" max="6308" width="9.6640625" style="1" customWidth="1"/>
    <col min="6309" max="6309" width="9.33203125" style="1" customWidth="1"/>
    <col min="6310" max="6310" width="8.6640625" style="1" customWidth="1"/>
    <col min="6311" max="6311" width="6.88671875" style="1" customWidth="1"/>
    <col min="6312" max="6556" width="9.109375" style="1" customWidth="1"/>
    <col min="6557" max="6557" width="3.6640625" style="1"/>
    <col min="6558" max="6558" width="4.5546875" style="1" customWidth="1"/>
    <col min="6559" max="6559" width="5.88671875" style="1" customWidth="1"/>
    <col min="6560" max="6560" width="36" style="1" customWidth="1"/>
    <col min="6561" max="6561" width="9.6640625" style="1" customWidth="1"/>
    <col min="6562" max="6562" width="11.88671875" style="1" customWidth="1"/>
    <col min="6563" max="6563" width="9" style="1" customWidth="1"/>
    <col min="6564" max="6564" width="9.6640625" style="1" customWidth="1"/>
    <col min="6565" max="6565" width="9.33203125" style="1" customWidth="1"/>
    <col min="6566" max="6566" width="8.6640625" style="1" customWidth="1"/>
    <col min="6567" max="6567" width="6.88671875" style="1" customWidth="1"/>
    <col min="6568" max="6812" width="9.109375" style="1" customWidth="1"/>
    <col min="6813" max="6813" width="3.6640625" style="1"/>
    <col min="6814" max="6814" width="4.5546875" style="1" customWidth="1"/>
    <col min="6815" max="6815" width="5.88671875" style="1" customWidth="1"/>
    <col min="6816" max="6816" width="36" style="1" customWidth="1"/>
    <col min="6817" max="6817" width="9.6640625" style="1" customWidth="1"/>
    <col min="6818" max="6818" width="11.88671875" style="1" customWidth="1"/>
    <col min="6819" max="6819" width="9" style="1" customWidth="1"/>
    <col min="6820" max="6820" width="9.6640625" style="1" customWidth="1"/>
    <col min="6821" max="6821" width="9.33203125" style="1" customWidth="1"/>
    <col min="6822" max="6822" width="8.6640625" style="1" customWidth="1"/>
    <col min="6823" max="6823" width="6.88671875" style="1" customWidth="1"/>
    <col min="6824" max="7068" width="9.109375" style="1" customWidth="1"/>
    <col min="7069" max="7069" width="3.6640625" style="1"/>
    <col min="7070" max="7070" width="4.5546875" style="1" customWidth="1"/>
    <col min="7071" max="7071" width="5.88671875" style="1" customWidth="1"/>
    <col min="7072" max="7072" width="36" style="1" customWidth="1"/>
    <col min="7073" max="7073" width="9.6640625" style="1" customWidth="1"/>
    <col min="7074" max="7074" width="11.88671875" style="1" customWidth="1"/>
    <col min="7075" max="7075" width="9" style="1" customWidth="1"/>
    <col min="7076" max="7076" width="9.6640625" style="1" customWidth="1"/>
    <col min="7077" max="7077" width="9.33203125" style="1" customWidth="1"/>
    <col min="7078" max="7078" width="8.6640625" style="1" customWidth="1"/>
    <col min="7079" max="7079" width="6.88671875" style="1" customWidth="1"/>
    <col min="7080" max="7324" width="9.109375" style="1" customWidth="1"/>
    <col min="7325" max="7325" width="3.6640625" style="1"/>
    <col min="7326" max="7326" width="4.5546875" style="1" customWidth="1"/>
    <col min="7327" max="7327" width="5.88671875" style="1" customWidth="1"/>
    <col min="7328" max="7328" width="36" style="1" customWidth="1"/>
    <col min="7329" max="7329" width="9.6640625" style="1" customWidth="1"/>
    <col min="7330" max="7330" width="11.88671875" style="1" customWidth="1"/>
    <col min="7331" max="7331" width="9" style="1" customWidth="1"/>
    <col min="7332" max="7332" width="9.6640625" style="1" customWidth="1"/>
    <col min="7333" max="7333" width="9.33203125" style="1" customWidth="1"/>
    <col min="7334" max="7334" width="8.6640625" style="1" customWidth="1"/>
    <col min="7335" max="7335" width="6.88671875" style="1" customWidth="1"/>
    <col min="7336" max="7580" width="9.109375" style="1" customWidth="1"/>
    <col min="7581" max="7581" width="3.6640625" style="1"/>
    <col min="7582" max="7582" width="4.5546875" style="1" customWidth="1"/>
    <col min="7583" max="7583" width="5.88671875" style="1" customWidth="1"/>
    <col min="7584" max="7584" width="36" style="1" customWidth="1"/>
    <col min="7585" max="7585" width="9.6640625" style="1" customWidth="1"/>
    <col min="7586" max="7586" width="11.88671875" style="1" customWidth="1"/>
    <col min="7587" max="7587" width="9" style="1" customWidth="1"/>
    <col min="7588" max="7588" width="9.6640625" style="1" customWidth="1"/>
    <col min="7589" max="7589" width="9.33203125" style="1" customWidth="1"/>
    <col min="7590" max="7590" width="8.6640625" style="1" customWidth="1"/>
    <col min="7591" max="7591" width="6.88671875" style="1" customWidth="1"/>
    <col min="7592" max="7836" width="9.109375" style="1" customWidth="1"/>
    <col min="7837" max="7837" width="3.6640625" style="1"/>
    <col min="7838" max="7838" width="4.5546875" style="1" customWidth="1"/>
    <col min="7839" max="7839" width="5.88671875" style="1" customWidth="1"/>
    <col min="7840" max="7840" width="36" style="1" customWidth="1"/>
    <col min="7841" max="7841" width="9.6640625" style="1" customWidth="1"/>
    <col min="7842" max="7842" width="11.88671875" style="1" customWidth="1"/>
    <col min="7843" max="7843" width="9" style="1" customWidth="1"/>
    <col min="7844" max="7844" width="9.6640625" style="1" customWidth="1"/>
    <col min="7845" max="7845" width="9.33203125" style="1" customWidth="1"/>
    <col min="7846" max="7846" width="8.6640625" style="1" customWidth="1"/>
    <col min="7847" max="7847" width="6.88671875" style="1" customWidth="1"/>
    <col min="7848" max="8092" width="9.109375" style="1" customWidth="1"/>
    <col min="8093" max="8093" width="3.6640625" style="1"/>
    <col min="8094" max="8094" width="4.5546875" style="1" customWidth="1"/>
    <col min="8095" max="8095" width="5.88671875" style="1" customWidth="1"/>
    <col min="8096" max="8096" width="36" style="1" customWidth="1"/>
    <col min="8097" max="8097" width="9.6640625" style="1" customWidth="1"/>
    <col min="8098" max="8098" width="11.88671875" style="1" customWidth="1"/>
    <col min="8099" max="8099" width="9" style="1" customWidth="1"/>
    <col min="8100" max="8100" width="9.6640625" style="1" customWidth="1"/>
    <col min="8101" max="8101" width="9.33203125" style="1" customWidth="1"/>
    <col min="8102" max="8102" width="8.6640625" style="1" customWidth="1"/>
    <col min="8103" max="8103" width="6.88671875" style="1" customWidth="1"/>
    <col min="8104" max="8348" width="9.109375" style="1" customWidth="1"/>
    <col min="8349" max="8349" width="3.6640625" style="1"/>
    <col min="8350" max="8350" width="4.5546875" style="1" customWidth="1"/>
    <col min="8351" max="8351" width="5.88671875" style="1" customWidth="1"/>
    <col min="8352" max="8352" width="36" style="1" customWidth="1"/>
    <col min="8353" max="8353" width="9.6640625" style="1" customWidth="1"/>
    <col min="8354" max="8354" width="11.88671875" style="1" customWidth="1"/>
    <col min="8355" max="8355" width="9" style="1" customWidth="1"/>
    <col min="8356" max="8356" width="9.6640625" style="1" customWidth="1"/>
    <col min="8357" max="8357" width="9.33203125" style="1" customWidth="1"/>
    <col min="8358" max="8358" width="8.6640625" style="1" customWidth="1"/>
    <col min="8359" max="8359" width="6.88671875" style="1" customWidth="1"/>
    <col min="8360" max="8604" width="9.109375" style="1" customWidth="1"/>
    <col min="8605" max="8605" width="3.6640625" style="1"/>
    <col min="8606" max="8606" width="4.5546875" style="1" customWidth="1"/>
    <col min="8607" max="8607" width="5.88671875" style="1" customWidth="1"/>
    <col min="8608" max="8608" width="36" style="1" customWidth="1"/>
    <col min="8609" max="8609" width="9.6640625" style="1" customWidth="1"/>
    <col min="8610" max="8610" width="11.88671875" style="1" customWidth="1"/>
    <col min="8611" max="8611" width="9" style="1" customWidth="1"/>
    <col min="8612" max="8612" width="9.6640625" style="1" customWidth="1"/>
    <col min="8613" max="8613" width="9.33203125" style="1" customWidth="1"/>
    <col min="8614" max="8614" width="8.6640625" style="1" customWidth="1"/>
    <col min="8615" max="8615" width="6.88671875" style="1" customWidth="1"/>
    <col min="8616" max="8860" width="9.109375" style="1" customWidth="1"/>
    <col min="8861" max="8861" width="3.6640625" style="1"/>
    <col min="8862" max="8862" width="4.5546875" style="1" customWidth="1"/>
    <col min="8863" max="8863" width="5.88671875" style="1" customWidth="1"/>
    <col min="8864" max="8864" width="36" style="1" customWidth="1"/>
    <col min="8865" max="8865" width="9.6640625" style="1" customWidth="1"/>
    <col min="8866" max="8866" width="11.88671875" style="1" customWidth="1"/>
    <col min="8867" max="8867" width="9" style="1" customWidth="1"/>
    <col min="8868" max="8868" width="9.6640625" style="1" customWidth="1"/>
    <col min="8869" max="8869" width="9.33203125" style="1" customWidth="1"/>
    <col min="8870" max="8870" width="8.6640625" style="1" customWidth="1"/>
    <col min="8871" max="8871" width="6.88671875" style="1" customWidth="1"/>
    <col min="8872" max="9116" width="9.109375" style="1" customWidth="1"/>
    <col min="9117" max="9117" width="3.6640625" style="1"/>
    <col min="9118" max="9118" width="4.5546875" style="1" customWidth="1"/>
    <col min="9119" max="9119" width="5.88671875" style="1" customWidth="1"/>
    <col min="9120" max="9120" width="36" style="1" customWidth="1"/>
    <col min="9121" max="9121" width="9.6640625" style="1" customWidth="1"/>
    <col min="9122" max="9122" width="11.88671875" style="1" customWidth="1"/>
    <col min="9123" max="9123" width="9" style="1" customWidth="1"/>
    <col min="9124" max="9124" width="9.6640625" style="1" customWidth="1"/>
    <col min="9125" max="9125" width="9.33203125" style="1" customWidth="1"/>
    <col min="9126" max="9126" width="8.6640625" style="1" customWidth="1"/>
    <col min="9127" max="9127" width="6.88671875" style="1" customWidth="1"/>
    <col min="9128" max="9372" width="9.109375" style="1" customWidth="1"/>
    <col min="9373" max="9373" width="3.6640625" style="1"/>
    <col min="9374" max="9374" width="4.5546875" style="1" customWidth="1"/>
    <col min="9375" max="9375" width="5.88671875" style="1" customWidth="1"/>
    <col min="9376" max="9376" width="36" style="1" customWidth="1"/>
    <col min="9377" max="9377" width="9.6640625" style="1" customWidth="1"/>
    <col min="9378" max="9378" width="11.88671875" style="1" customWidth="1"/>
    <col min="9379" max="9379" width="9" style="1" customWidth="1"/>
    <col min="9380" max="9380" width="9.6640625" style="1" customWidth="1"/>
    <col min="9381" max="9381" width="9.33203125" style="1" customWidth="1"/>
    <col min="9382" max="9382" width="8.6640625" style="1" customWidth="1"/>
    <col min="9383" max="9383" width="6.88671875" style="1" customWidth="1"/>
    <col min="9384" max="9628" width="9.109375" style="1" customWidth="1"/>
    <col min="9629" max="9629" width="3.6640625" style="1"/>
    <col min="9630" max="9630" width="4.5546875" style="1" customWidth="1"/>
    <col min="9631" max="9631" width="5.88671875" style="1" customWidth="1"/>
    <col min="9632" max="9632" width="36" style="1" customWidth="1"/>
    <col min="9633" max="9633" width="9.6640625" style="1" customWidth="1"/>
    <col min="9634" max="9634" width="11.88671875" style="1" customWidth="1"/>
    <col min="9635" max="9635" width="9" style="1" customWidth="1"/>
    <col min="9636" max="9636" width="9.6640625" style="1" customWidth="1"/>
    <col min="9637" max="9637" width="9.33203125" style="1" customWidth="1"/>
    <col min="9638" max="9638" width="8.6640625" style="1" customWidth="1"/>
    <col min="9639" max="9639" width="6.88671875" style="1" customWidth="1"/>
    <col min="9640" max="9884" width="9.109375" style="1" customWidth="1"/>
    <col min="9885" max="9885" width="3.6640625" style="1"/>
    <col min="9886" max="9886" width="4.5546875" style="1" customWidth="1"/>
    <col min="9887" max="9887" width="5.88671875" style="1" customWidth="1"/>
    <col min="9888" max="9888" width="36" style="1" customWidth="1"/>
    <col min="9889" max="9889" width="9.6640625" style="1" customWidth="1"/>
    <col min="9890" max="9890" width="11.88671875" style="1" customWidth="1"/>
    <col min="9891" max="9891" width="9" style="1" customWidth="1"/>
    <col min="9892" max="9892" width="9.6640625" style="1" customWidth="1"/>
    <col min="9893" max="9893" width="9.33203125" style="1" customWidth="1"/>
    <col min="9894" max="9894" width="8.6640625" style="1" customWidth="1"/>
    <col min="9895" max="9895" width="6.88671875" style="1" customWidth="1"/>
    <col min="9896" max="10140" width="9.109375" style="1" customWidth="1"/>
    <col min="10141" max="10141" width="3.6640625" style="1"/>
    <col min="10142" max="10142" width="4.5546875" style="1" customWidth="1"/>
    <col min="10143" max="10143" width="5.88671875" style="1" customWidth="1"/>
    <col min="10144" max="10144" width="36" style="1" customWidth="1"/>
    <col min="10145" max="10145" width="9.6640625" style="1" customWidth="1"/>
    <col min="10146" max="10146" width="11.88671875" style="1" customWidth="1"/>
    <col min="10147" max="10147" width="9" style="1" customWidth="1"/>
    <col min="10148" max="10148" width="9.6640625" style="1" customWidth="1"/>
    <col min="10149" max="10149" width="9.33203125" style="1" customWidth="1"/>
    <col min="10150" max="10150" width="8.6640625" style="1" customWidth="1"/>
    <col min="10151" max="10151" width="6.88671875" style="1" customWidth="1"/>
    <col min="10152" max="10396" width="9.109375" style="1" customWidth="1"/>
    <col min="10397" max="10397" width="3.6640625" style="1"/>
    <col min="10398" max="10398" width="4.5546875" style="1" customWidth="1"/>
    <col min="10399" max="10399" width="5.88671875" style="1" customWidth="1"/>
    <col min="10400" max="10400" width="36" style="1" customWidth="1"/>
    <col min="10401" max="10401" width="9.6640625" style="1" customWidth="1"/>
    <col min="10402" max="10402" width="11.88671875" style="1" customWidth="1"/>
    <col min="10403" max="10403" width="9" style="1" customWidth="1"/>
    <col min="10404" max="10404" width="9.6640625" style="1" customWidth="1"/>
    <col min="10405" max="10405" width="9.33203125" style="1" customWidth="1"/>
    <col min="10406" max="10406" width="8.6640625" style="1" customWidth="1"/>
    <col min="10407" max="10407" width="6.88671875" style="1" customWidth="1"/>
    <col min="10408" max="10652" width="9.109375" style="1" customWidth="1"/>
    <col min="10653" max="10653" width="3.6640625" style="1"/>
    <col min="10654" max="10654" width="4.5546875" style="1" customWidth="1"/>
    <col min="10655" max="10655" width="5.88671875" style="1" customWidth="1"/>
    <col min="10656" max="10656" width="36" style="1" customWidth="1"/>
    <col min="10657" max="10657" width="9.6640625" style="1" customWidth="1"/>
    <col min="10658" max="10658" width="11.88671875" style="1" customWidth="1"/>
    <col min="10659" max="10659" width="9" style="1" customWidth="1"/>
    <col min="10660" max="10660" width="9.6640625" style="1" customWidth="1"/>
    <col min="10661" max="10661" width="9.33203125" style="1" customWidth="1"/>
    <col min="10662" max="10662" width="8.6640625" style="1" customWidth="1"/>
    <col min="10663" max="10663" width="6.88671875" style="1" customWidth="1"/>
    <col min="10664" max="10908" width="9.109375" style="1" customWidth="1"/>
    <col min="10909" max="10909" width="3.6640625" style="1"/>
    <col min="10910" max="10910" width="4.5546875" style="1" customWidth="1"/>
    <col min="10911" max="10911" width="5.88671875" style="1" customWidth="1"/>
    <col min="10912" max="10912" width="36" style="1" customWidth="1"/>
    <col min="10913" max="10913" width="9.6640625" style="1" customWidth="1"/>
    <col min="10914" max="10914" width="11.88671875" style="1" customWidth="1"/>
    <col min="10915" max="10915" width="9" style="1" customWidth="1"/>
    <col min="10916" max="10916" width="9.6640625" style="1" customWidth="1"/>
    <col min="10917" max="10917" width="9.33203125" style="1" customWidth="1"/>
    <col min="10918" max="10918" width="8.6640625" style="1" customWidth="1"/>
    <col min="10919" max="10919" width="6.88671875" style="1" customWidth="1"/>
    <col min="10920" max="11164" width="9.109375" style="1" customWidth="1"/>
    <col min="11165" max="11165" width="3.6640625" style="1"/>
    <col min="11166" max="11166" width="4.5546875" style="1" customWidth="1"/>
    <col min="11167" max="11167" width="5.88671875" style="1" customWidth="1"/>
    <col min="11168" max="11168" width="36" style="1" customWidth="1"/>
    <col min="11169" max="11169" width="9.6640625" style="1" customWidth="1"/>
    <col min="11170" max="11170" width="11.88671875" style="1" customWidth="1"/>
    <col min="11171" max="11171" width="9" style="1" customWidth="1"/>
    <col min="11172" max="11172" width="9.6640625" style="1" customWidth="1"/>
    <col min="11173" max="11173" width="9.33203125" style="1" customWidth="1"/>
    <col min="11174" max="11174" width="8.6640625" style="1" customWidth="1"/>
    <col min="11175" max="11175" width="6.88671875" style="1" customWidth="1"/>
    <col min="11176" max="11420" width="9.109375" style="1" customWidth="1"/>
    <col min="11421" max="11421" width="3.6640625" style="1"/>
    <col min="11422" max="11422" width="4.5546875" style="1" customWidth="1"/>
    <col min="11423" max="11423" width="5.88671875" style="1" customWidth="1"/>
    <col min="11424" max="11424" width="36" style="1" customWidth="1"/>
    <col min="11425" max="11425" width="9.6640625" style="1" customWidth="1"/>
    <col min="11426" max="11426" width="11.88671875" style="1" customWidth="1"/>
    <col min="11427" max="11427" width="9" style="1" customWidth="1"/>
    <col min="11428" max="11428" width="9.6640625" style="1" customWidth="1"/>
    <col min="11429" max="11429" width="9.33203125" style="1" customWidth="1"/>
    <col min="11430" max="11430" width="8.6640625" style="1" customWidth="1"/>
    <col min="11431" max="11431" width="6.88671875" style="1" customWidth="1"/>
    <col min="11432" max="11676" width="9.109375" style="1" customWidth="1"/>
    <col min="11677" max="11677" width="3.6640625" style="1"/>
    <col min="11678" max="11678" width="4.5546875" style="1" customWidth="1"/>
    <col min="11679" max="11679" width="5.88671875" style="1" customWidth="1"/>
    <col min="11680" max="11680" width="36" style="1" customWidth="1"/>
    <col min="11681" max="11681" width="9.6640625" style="1" customWidth="1"/>
    <col min="11682" max="11682" width="11.88671875" style="1" customWidth="1"/>
    <col min="11683" max="11683" width="9" style="1" customWidth="1"/>
    <col min="11684" max="11684" width="9.6640625" style="1" customWidth="1"/>
    <col min="11685" max="11685" width="9.33203125" style="1" customWidth="1"/>
    <col min="11686" max="11686" width="8.6640625" style="1" customWidth="1"/>
    <col min="11687" max="11687" width="6.88671875" style="1" customWidth="1"/>
    <col min="11688" max="11932" width="9.109375" style="1" customWidth="1"/>
    <col min="11933" max="11933" width="3.6640625" style="1"/>
    <col min="11934" max="11934" width="4.5546875" style="1" customWidth="1"/>
    <col min="11935" max="11935" width="5.88671875" style="1" customWidth="1"/>
    <col min="11936" max="11936" width="36" style="1" customWidth="1"/>
    <col min="11937" max="11937" width="9.6640625" style="1" customWidth="1"/>
    <col min="11938" max="11938" width="11.88671875" style="1" customWidth="1"/>
    <col min="11939" max="11939" width="9" style="1" customWidth="1"/>
    <col min="11940" max="11940" width="9.6640625" style="1" customWidth="1"/>
    <col min="11941" max="11941" width="9.33203125" style="1" customWidth="1"/>
    <col min="11942" max="11942" width="8.6640625" style="1" customWidth="1"/>
    <col min="11943" max="11943" width="6.88671875" style="1" customWidth="1"/>
    <col min="11944" max="12188" width="9.109375" style="1" customWidth="1"/>
    <col min="12189" max="12189" width="3.6640625" style="1"/>
    <col min="12190" max="12190" width="4.5546875" style="1" customWidth="1"/>
    <col min="12191" max="12191" width="5.88671875" style="1" customWidth="1"/>
    <col min="12192" max="12192" width="36" style="1" customWidth="1"/>
    <col min="12193" max="12193" width="9.6640625" style="1" customWidth="1"/>
    <col min="12194" max="12194" width="11.88671875" style="1" customWidth="1"/>
    <col min="12195" max="12195" width="9" style="1" customWidth="1"/>
    <col min="12196" max="12196" width="9.6640625" style="1" customWidth="1"/>
    <col min="12197" max="12197" width="9.33203125" style="1" customWidth="1"/>
    <col min="12198" max="12198" width="8.6640625" style="1" customWidth="1"/>
    <col min="12199" max="12199" width="6.88671875" style="1" customWidth="1"/>
    <col min="12200" max="12444" width="9.109375" style="1" customWidth="1"/>
    <col min="12445" max="12445" width="3.6640625" style="1"/>
    <col min="12446" max="12446" width="4.5546875" style="1" customWidth="1"/>
    <col min="12447" max="12447" width="5.88671875" style="1" customWidth="1"/>
    <col min="12448" max="12448" width="36" style="1" customWidth="1"/>
    <col min="12449" max="12449" width="9.6640625" style="1" customWidth="1"/>
    <col min="12450" max="12450" width="11.88671875" style="1" customWidth="1"/>
    <col min="12451" max="12451" width="9" style="1" customWidth="1"/>
    <col min="12452" max="12452" width="9.6640625" style="1" customWidth="1"/>
    <col min="12453" max="12453" width="9.33203125" style="1" customWidth="1"/>
    <col min="12454" max="12454" width="8.6640625" style="1" customWidth="1"/>
    <col min="12455" max="12455" width="6.88671875" style="1" customWidth="1"/>
    <col min="12456" max="12700" width="9.109375" style="1" customWidth="1"/>
    <col min="12701" max="12701" width="3.6640625" style="1"/>
    <col min="12702" max="12702" width="4.5546875" style="1" customWidth="1"/>
    <col min="12703" max="12703" width="5.88671875" style="1" customWidth="1"/>
    <col min="12704" max="12704" width="36" style="1" customWidth="1"/>
    <col min="12705" max="12705" width="9.6640625" style="1" customWidth="1"/>
    <col min="12706" max="12706" width="11.88671875" style="1" customWidth="1"/>
    <col min="12707" max="12707" width="9" style="1" customWidth="1"/>
    <col min="12708" max="12708" width="9.6640625" style="1" customWidth="1"/>
    <col min="12709" max="12709" width="9.33203125" style="1" customWidth="1"/>
    <col min="12710" max="12710" width="8.6640625" style="1" customWidth="1"/>
    <col min="12711" max="12711" width="6.88671875" style="1" customWidth="1"/>
    <col min="12712" max="12956" width="9.109375" style="1" customWidth="1"/>
    <col min="12957" max="12957" width="3.6640625" style="1"/>
    <col min="12958" max="12958" width="4.5546875" style="1" customWidth="1"/>
    <col min="12959" max="12959" width="5.88671875" style="1" customWidth="1"/>
    <col min="12960" max="12960" width="36" style="1" customWidth="1"/>
    <col min="12961" max="12961" width="9.6640625" style="1" customWidth="1"/>
    <col min="12962" max="12962" width="11.88671875" style="1" customWidth="1"/>
    <col min="12963" max="12963" width="9" style="1" customWidth="1"/>
    <col min="12964" max="12964" width="9.6640625" style="1" customWidth="1"/>
    <col min="12965" max="12965" width="9.33203125" style="1" customWidth="1"/>
    <col min="12966" max="12966" width="8.6640625" style="1" customWidth="1"/>
    <col min="12967" max="12967" width="6.88671875" style="1" customWidth="1"/>
    <col min="12968" max="13212" width="9.109375" style="1" customWidth="1"/>
    <col min="13213" max="13213" width="3.6640625" style="1"/>
    <col min="13214" max="13214" width="4.5546875" style="1" customWidth="1"/>
    <col min="13215" max="13215" width="5.88671875" style="1" customWidth="1"/>
    <col min="13216" max="13216" width="36" style="1" customWidth="1"/>
    <col min="13217" max="13217" width="9.6640625" style="1" customWidth="1"/>
    <col min="13218" max="13218" width="11.88671875" style="1" customWidth="1"/>
    <col min="13219" max="13219" width="9" style="1" customWidth="1"/>
    <col min="13220" max="13220" width="9.6640625" style="1" customWidth="1"/>
    <col min="13221" max="13221" width="9.33203125" style="1" customWidth="1"/>
    <col min="13222" max="13222" width="8.6640625" style="1" customWidth="1"/>
    <col min="13223" max="13223" width="6.88671875" style="1" customWidth="1"/>
    <col min="13224" max="13468" width="9.109375" style="1" customWidth="1"/>
    <col min="13469" max="13469" width="3.6640625" style="1"/>
    <col min="13470" max="13470" width="4.5546875" style="1" customWidth="1"/>
    <col min="13471" max="13471" width="5.88671875" style="1" customWidth="1"/>
    <col min="13472" max="13472" width="36" style="1" customWidth="1"/>
    <col min="13473" max="13473" width="9.6640625" style="1" customWidth="1"/>
    <col min="13474" max="13474" width="11.88671875" style="1" customWidth="1"/>
    <col min="13475" max="13475" width="9" style="1" customWidth="1"/>
    <col min="13476" max="13476" width="9.6640625" style="1" customWidth="1"/>
    <col min="13477" max="13477" width="9.33203125" style="1" customWidth="1"/>
    <col min="13478" max="13478" width="8.6640625" style="1" customWidth="1"/>
    <col min="13479" max="13479" width="6.88671875" style="1" customWidth="1"/>
    <col min="13480" max="13724" width="9.109375" style="1" customWidth="1"/>
    <col min="13725" max="13725" width="3.6640625" style="1"/>
    <col min="13726" max="13726" width="4.5546875" style="1" customWidth="1"/>
    <col min="13727" max="13727" width="5.88671875" style="1" customWidth="1"/>
    <col min="13728" max="13728" width="36" style="1" customWidth="1"/>
    <col min="13729" max="13729" width="9.6640625" style="1" customWidth="1"/>
    <col min="13730" max="13730" width="11.88671875" style="1" customWidth="1"/>
    <col min="13731" max="13731" width="9" style="1" customWidth="1"/>
    <col min="13732" max="13732" width="9.6640625" style="1" customWidth="1"/>
    <col min="13733" max="13733" width="9.33203125" style="1" customWidth="1"/>
    <col min="13734" max="13734" width="8.6640625" style="1" customWidth="1"/>
    <col min="13735" max="13735" width="6.88671875" style="1" customWidth="1"/>
    <col min="13736" max="13980" width="9.109375" style="1" customWidth="1"/>
    <col min="13981" max="13981" width="3.6640625" style="1"/>
    <col min="13982" max="13982" width="4.5546875" style="1" customWidth="1"/>
    <col min="13983" max="13983" width="5.88671875" style="1" customWidth="1"/>
    <col min="13984" max="13984" width="36" style="1" customWidth="1"/>
    <col min="13985" max="13985" width="9.6640625" style="1" customWidth="1"/>
    <col min="13986" max="13986" width="11.88671875" style="1" customWidth="1"/>
    <col min="13987" max="13987" width="9" style="1" customWidth="1"/>
    <col min="13988" max="13988" width="9.6640625" style="1" customWidth="1"/>
    <col min="13989" max="13989" width="9.33203125" style="1" customWidth="1"/>
    <col min="13990" max="13990" width="8.6640625" style="1" customWidth="1"/>
    <col min="13991" max="13991" width="6.88671875" style="1" customWidth="1"/>
    <col min="13992" max="14236" width="9.109375" style="1" customWidth="1"/>
    <col min="14237" max="14237" width="3.6640625" style="1"/>
    <col min="14238" max="14238" width="4.5546875" style="1" customWidth="1"/>
    <col min="14239" max="14239" width="5.88671875" style="1" customWidth="1"/>
    <col min="14240" max="14240" width="36" style="1" customWidth="1"/>
    <col min="14241" max="14241" width="9.6640625" style="1" customWidth="1"/>
    <col min="14242" max="14242" width="11.88671875" style="1" customWidth="1"/>
    <col min="14243" max="14243" width="9" style="1" customWidth="1"/>
    <col min="14244" max="14244" width="9.6640625" style="1" customWidth="1"/>
    <col min="14245" max="14245" width="9.33203125" style="1" customWidth="1"/>
    <col min="14246" max="14246" width="8.6640625" style="1" customWidth="1"/>
    <col min="14247" max="14247" width="6.88671875" style="1" customWidth="1"/>
    <col min="14248" max="14492" width="9.109375" style="1" customWidth="1"/>
    <col min="14493" max="14493" width="3.6640625" style="1"/>
    <col min="14494" max="14494" width="4.5546875" style="1" customWidth="1"/>
    <col min="14495" max="14495" width="5.88671875" style="1" customWidth="1"/>
    <col min="14496" max="14496" width="36" style="1" customWidth="1"/>
    <col min="14497" max="14497" width="9.6640625" style="1" customWidth="1"/>
    <col min="14498" max="14498" width="11.88671875" style="1" customWidth="1"/>
    <col min="14499" max="14499" width="9" style="1" customWidth="1"/>
    <col min="14500" max="14500" width="9.6640625" style="1" customWidth="1"/>
    <col min="14501" max="14501" width="9.33203125" style="1" customWidth="1"/>
    <col min="14502" max="14502" width="8.6640625" style="1" customWidth="1"/>
    <col min="14503" max="14503" width="6.88671875" style="1" customWidth="1"/>
    <col min="14504" max="14748" width="9.109375" style="1" customWidth="1"/>
    <col min="14749" max="14749" width="3.6640625" style="1"/>
    <col min="14750" max="14750" width="4.5546875" style="1" customWidth="1"/>
    <col min="14751" max="14751" width="5.88671875" style="1" customWidth="1"/>
    <col min="14752" max="14752" width="36" style="1" customWidth="1"/>
    <col min="14753" max="14753" width="9.6640625" style="1" customWidth="1"/>
    <col min="14754" max="14754" width="11.88671875" style="1" customWidth="1"/>
    <col min="14755" max="14755" width="9" style="1" customWidth="1"/>
    <col min="14756" max="14756" width="9.6640625" style="1" customWidth="1"/>
    <col min="14757" max="14757" width="9.33203125" style="1" customWidth="1"/>
    <col min="14758" max="14758" width="8.6640625" style="1" customWidth="1"/>
    <col min="14759" max="14759" width="6.88671875" style="1" customWidth="1"/>
    <col min="14760" max="15004" width="9.109375" style="1" customWidth="1"/>
    <col min="15005" max="15005" width="3.6640625" style="1"/>
    <col min="15006" max="15006" width="4.5546875" style="1" customWidth="1"/>
    <col min="15007" max="15007" width="5.88671875" style="1" customWidth="1"/>
    <col min="15008" max="15008" width="36" style="1" customWidth="1"/>
    <col min="15009" max="15009" width="9.6640625" style="1" customWidth="1"/>
    <col min="15010" max="15010" width="11.88671875" style="1" customWidth="1"/>
    <col min="15011" max="15011" width="9" style="1" customWidth="1"/>
    <col min="15012" max="15012" width="9.6640625" style="1" customWidth="1"/>
    <col min="15013" max="15013" width="9.33203125" style="1" customWidth="1"/>
    <col min="15014" max="15014" width="8.6640625" style="1" customWidth="1"/>
    <col min="15015" max="15015" width="6.88671875" style="1" customWidth="1"/>
    <col min="15016" max="15260" width="9.109375" style="1" customWidth="1"/>
    <col min="15261" max="15261" width="3.6640625" style="1"/>
    <col min="15262" max="15262" width="4.5546875" style="1" customWidth="1"/>
    <col min="15263" max="15263" width="5.88671875" style="1" customWidth="1"/>
    <col min="15264" max="15264" width="36" style="1" customWidth="1"/>
    <col min="15265" max="15265" width="9.6640625" style="1" customWidth="1"/>
    <col min="15266" max="15266" width="11.88671875" style="1" customWidth="1"/>
    <col min="15267" max="15267" width="9" style="1" customWidth="1"/>
    <col min="15268" max="15268" width="9.6640625" style="1" customWidth="1"/>
    <col min="15269" max="15269" width="9.33203125" style="1" customWidth="1"/>
    <col min="15270" max="15270" width="8.6640625" style="1" customWidth="1"/>
    <col min="15271" max="15271" width="6.88671875" style="1" customWidth="1"/>
    <col min="15272" max="15516" width="9.109375" style="1" customWidth="1"/>
    <col min="15517" max="15517" width="3.6640625" style="1"/>
    <col min="15518" max="15518" width="4.5546875" style="1" customWidth="1"/>
    <col min="15519" max="15519" width="5.88671875" style="1" customWidth="1"/>
    <col min="15520" max="15520" width="36" style="1" customWidth="1"/>
    <col min="15521" max="15521" width="9.6640625" style="1" customWidth="1"/>
    <col min="15522" max="15522" width="11.88671875" style="1" customWidth="1"/>
    <col min="15523" max="15523" width="9" style="1" customWidth="1"/>
    <col min="15524" max="15524" width="9.6640625" style="1" customWidth="1"/>
    <col min="15525" max="15525" width="9.33203125" style="1" customWidth="1"/>
    <col min="15526" max="15526" width="8.6640625" style="1" customWidth="1"/>
    <col min="15527" max="15527" width="6.88671875" style="1" customWidth="1"/>
    <col min="15528" max="15772" width="9.109375" style="1" customWidth="1"/>
    <col min="15773" max="15773" width="3.6640625" style="1"/>
    <col min="15774" max="15774" width="4.5546875" style="1" customWidth="1"/>
    <col min="15775" max="15775" width="5.88671875" style="1" customWidth="1"/>
    <col min="15776" max="15776" width="36" style="1" customWidth="1"/>
    <col min="15777" max="15777" width="9.6640625" style="1" customWidth="1"/>
    <col min="15778" max="15778" width="11.88671875" style="1" customWidth="1"/>
    <col min="15779" max="15779" width="9" style="1" customWidth="1"/>
    <col min="15780" max="15780" width="9.6640625" style="1" customWidth="1"/>
    <col min="15781" max="15781" width="9.33203125" style="1" customWidth="1"/>
    <col min="15782" max="15782" width="8.6640625" style="1" customWidth="1"/>
    <col min="15783" max="15783" width="6.88671875" style="1" customWidth="1"/>
    <col min="15784" max="16028" width="9.109375" style="1" customWidth="1"/>
    <col min="16029" max="16029" width="3.6640625" style="1"/>
    <col min="16030" max="16030" width="4.5546875" style="1" customWidth="1"/>
    <col min="16031" max="16031" width="5.88671875" style="1" customWidth="1"/>
    <col min="16032" max="16032" width="36" style="1" customWidth="1"/>
    <col min="16033" max="16033" width="9.6640625" style="1" customWidth="1"/>
    <col min="16034" max="16034" width="11.88671875" style="1" customWidth="1"/>
    <col min="16035" max="16035" width="9" style="1" customWidth="1"/>
    <col min="16036" max="16036" width="9.6640625" style="1" customWidth="1"/>
    <col min="16037" max="16037" width="9.33203125" style="1" customWidth="1"/>
    <col min="16038" max="16038" width="8.6640625" style="1" customWidth="1"/>
    <col min="16039" max="16039" width="6.88671875" style="1" customWidth="1"/>
    <col min="16040" max="16284" width="9.109375" style="1" customWidth="1"/>
    <col min="16285" max="16384" width="3.6640625" style="1"/>
  </cols>
  <sheetData>
    <row r="1" spans="1:9" x14ac:dyDescent="0.2">
      <c r="C1" s="29"/>
      <c r="H1" s="126"/>
      <c r="I1" s="126"/>
    </row>
    <row r="2" spans="1:9" x14ac:dyDescent="0.2">
      <c r="A2" s="127" t="s">
        <v>15</v>
      </c>
      <c r="B2" s="127"/>
      <c r="C2" s="127"/>
      <c r="D2" s="127"/>
      <c r="E2" s="127"/>
      <c r="F2" s="127"/>
      <c r="G2" s="127"/>
      <c r="H2" s="127"/>
      <c r="I2" s="127"/>
    </row>
    <row r="3" spans="1:9" x14ac:dyDescent="0.2">
      <c r="A3" s="30"/>
      <c r="B3" s="30"/>
      <c r="C3" s="131" t="str">
        <f>C15</f>
        <v>Zvejnieku piestātnes atjaunošanas darbi</v>
      </c>
      <c r="D3" s="132"/>
      <c r="E3" s="132"/>
      <c r="F3" s="132"/>
      <c r="G3" s="132"/>
      <c r="H3" s="132"/>
      <c r="I3" s="132"/>
    </row>
    <row r="4" spans="1:9" x14ac:dyDescent="0.2">
      <c r="A4" s="30"/>
      <c r="B4" s="30"/>
      <c r="C4" s="128" t="s">
        <v>16</v>
      </c>
      <c r="D4" s="128"/>
      <c r="E4" s="128"/>
      <c r="F4" s="128"/>
      <c r="G4" s="128"/>
      <c r="H4" s="128"/>
      <c r="I4" s="128"/>
    </row>
    <row r="5" spans="1:9" x14ac:dyDescent="0.2">
      <c r="A5" s="20"/>
      <c r="B5" s="20"/>
      <c r="C5" s="130" t="s">
        <v>53</v>
      </c>
      <c r="D5" s="130"/>
      <c r="E5" s="130"/>
      <c r="F5" s="130"/>
      <c r="G5" s="130"/>
      <c r="H5" s="130"/>
      <c r="I5" s="130"/>
    </row>
    <row r="6" spans="1:9" x14ac:dyDescent="0.2">
      <c r="A6" s="98" t="s">
        <v>17</v>
      </c>
      <c r="B6" s="98"/>
      <c r="C6" s="98"/>
      <c r="D6" s="129" t="s">
        <v>81</v>
      </c>
      <c r="E6" s="129"/>
      <c r="F6" s="129"/>
      <c r="G6" s="129"/>
      <c r="H6" s="129"/>
      <c r="I6" s="129"/>
    </row>
    <row r="7" spans="1:9" x14ac:dyDescent="0.2">
      <c r="A7" s="98" t="s">
        <v>4</v>
      </c>
      <c r="B7" s="98"/>
      <c r="C7" s="98"/>
      <c r="D7" s="99" t="s">
        <v>82</v>
      </c>
      <c r="E7" s="99"/>
      <c r="F7" s="99"/>
      <c r="G7" s="99"/>
      <c r="H7" s="99"/>
      <c r="I7" s="99"/>
    </row>
    <row r="8" spans="1:9" x14ac:dyDescent="0.2">
      <c r="A8" s="104" t="s">
        <v>18</v>
      </c>
      <c r="B8" s="104"/>
      <c r="C8" s="104"/>
      <c r="D8" s="99" t="str">
        <f>IF(Kopt!B15="","",Kopt!B15)</f>
        <v>Dzintaru iela 2E, Pāvilosta</v>
      </c>
      <c r="E8" s="99"/>
      <c r="F8" s="99"/>
      <c r="G8" s="99"/>
      <c r="H8" s="99"/>
      <c r="I8" s="99"/>
    </row>
    <row r="9" spans="1:9" x14ac:dyDescent="0.2">
      <c r="A9" s="104" t="s">
        <v>19</v>
      </c>
      <c r="B9" s="104"/>
      <c r="C9" s="104"/>
      <c r="D9" s="105" t="str">
        <f>IF(Kopt!B16="","",Kopt!B16)</f>
        <v/>
      </c>
      <c r="E9" s="105"/>
      <c r="F9" s="105"/>
      <c r="G9" s="105"/>
      <c r="H9" s="105"/>
      <c r="I9" s="105"/>
    </row>
    <row r="10" spans="1:9" x14ac:dyDescent="0.2">
      <c r="C10" s="29" t="s">
        <v>20</v>
      </c>
      <c r="D10" s="106">
        <f>I20</f>
        <v>0</v>
      </c>
      <c r="E10" s="106"/>
      <c r="F10" s="106"/>
      <c r="G10" s="17"/>
      <c r="H10" s="17"/>
      <c r="I10" s="17"/>
    </row>
    <row r="11" spans="1:9" x14ac:dyDescent="0.2">
      <c r="C11" s="29" t="s">
        <v>21</v>
      </c>
      <c r="D11" s="107">
        <f>E16</f>
        <v>0</v>
      </c>
      <c r="E11" s="107"/>
      <c r="F11" s="107"/>
      <c r="G11" s="17"/>
      <c r="H11" s="17"/>
      <c r="I11" s="17"/>
    </row>
    <row r="12" spans="1:9" ht="10.8" thickBot="1" x14ac:dyDescent="0.25">
      <c r="E12" s="69" t="s">
        <v>61</v>
      </c>
      <c r="F12" s="68" t="s">
        <v>59</v>
      </c>
      <c r="G12" s="69" t="s">
        <v>45</v>
      </c>
      <c r="H12" s="69" t="s">
        <v>60</v>
      </c>
      <c r="I12" s="69" t="s">
        <v>62</v>
      </c>
    </row>
    <row r="13" spans="1:9" x14ac:dyDescent="0.2">
      <c r="A13" s="110" t="s">
        <v>22</v>
      </c>
      <c r="B13" s="120" t="s">
        <v>23</v>
      </c>
      <c r="C13" s="122" t="s">
        <v>24</v>
      </c>
      <c r="D13" s="123"/>
      <c r="E13" s="102" t="s">
        <v>27</v>
      </c>
      <c r="F13" s="100" t="s">
        <v>26</v>
      </c>
      <c r="G13" s="101"/>
      <c r="H13" s="101"/>
      <c r="I13" s="108" t="s">
        <v>25</v>
      </c>
    </row>
    <row r="14" spans="1:9" ht="21" thickBot="1" x14ac:dyDescent="0.25">
      <c r="A14" s="111"/>
      <c r="B14" s="121"/>
      <c r="C14" s="124"/>
      <c r="D14" s="125"/>
      <c r="E14" s="103"/>
      <c r="F14" s="8" t="s">
        <v>28</v>
      </c>
      <c r="G14" s="9" t="s">
        <v>54</v>
      </c>
      <c r="H14" s="9" t="s">
        <v>29</v>
      </c>
      <c r="I14" s="109"/>
    </row>
    <row r="15" spans="1:9" x14ac:dyDescent="0.2">
      <c r="A15" s="15">
        <f>IF(I15=0,0,IF(COUNTBLANK(I15)=1,0,COUNTA($I$15:I15)))</f>
        <v>0</v>
      </c>
      <c r="B15" s="18">
        <f>A15</f>
        <v>0</v>
      </c>
      <c r="C15" s="97" t="str">
        <f>'1'!$C$2</f>
        <v>Zvejnieku piestātnes atjaunošanas darbi</v>
      </c>
      <c r="D15" s="97">
        <f>'1'!$P$29</f>
        <v>0</v>
      </c>
      <c r="E15" s="72">
        <f>'1'!L29</f>
        <v>0</v>
      </c>
      <c r="F15" s="72">
        <f>'1'!M29</f>
        <v>0</v>
      </c>
      <c r="G15" s="72">
        <f>'1'!N29</f>
        <v>0</v>
      </c>
      <c r="H15" s="72">
        <f>'1'!O29</f>
        <v>0</v>
      </c>
      <c r="I15" s="73">
        <f>'1'!P29</f>
        <v>0</v>
      </c>
    </row>
    <row r="16" spans="1:9" ht="10.8" thickBot="1" x14ac:dyDescent="0.25">
      <c r="A16" s="89" t="s">
        <v>30</v>
      </c>
      <c r="B16" s="90"/>
      <c r="C16" s="90"/>
      <c r="D16" s="90"/>
      <c r="E16" s="27">
        <f>SUM(E15:E15)</f>
        <v>0</v>
      </c>
      <c r="F16" s="27">
        <f>SUM(F15:F15)</f>
        <v>0</v>
      </c>
      <c r="G16" s="27">
        <f>SUM(G15:G15)</f>
        <v>0</v>
      </c>
      <c r="H16" s="27">
        <f>SUM(H15:H15)</f>
        <v>0</v>
      </c>
      <c r="I16" s="27">
        <f>SUM(I15:I15)</f>
        <v>0</v>
      </c>
    </row>
    <row r="17" spans="1:9" ht="10.8" thickBot="1" x14ac:dyDescent="0.25">
      <c r="A17" s="91" t="s">
        <v>31</v>
      </c>
      <c r="B17" s="92"/>
      <c r="C17" s="93"/>
      <c r="D17" s="75"/>
      <c r="E17" s="71"/>
      <c r="F17" s="71"/>
      <c r="G17" s="71"/>
      <c r="H17" s="13"/>
      <c r="I17" s="21">
        <f>I16*$D17</f>
        <v>0</v>
      </c>
    </row>
    <row r="18" spans="1:9" ht="10.8" thickBot="1" x14ac:dyDescent="0.25">
      <c r="A18" s="94" t="s">
        <v>32</v>
      </c>
      <c r="B18" s="95"/>
      <c r="C18" s="96"/>
      <c r="D18" s="75"/>
      <c r="E18" s="13"/>
      <c r="F18" s="13"/>
      <c r="G18" s="13"/>
      <c r="H18" s="13"/>
      <c r="I18" s="22">
        <f>I17*$D18</f>
        <v>0</v>
      </c>
    </row>
    <row r="19" spans="1:9" x14ac:dyDescent="0.2">
      <c r="A19" s="112" t="s">
        <v>33</v>
      </c>
      <c r="B19" s="113"/>
      <c r="C19" s="114"/>
      <c r="D19" s="75"/>
      <c r="E19" s="13"/>
      <c r="F19" s="13"/>
      <c r="G19" s="13"/>
      <c r="H19" s="13"/>
      <c r="I19" s="22">
        <f>I16*$D19</f>
        <v>0</v>
      </c>
    </row>
    <row r="20" spans="1:9" ht="10.8" thickBot="1" x14ac:dyDescent="0.25">
      <c r="A20" s="115" t="s">
        <v>34</v>
      </c>
      <c r="B20" s="116"/>
      <c r="C20" s="117"/>
      <c r="D20" s="11"/>
      <c r="E20" s="30"/>
      <c r="F20" s="13"/>
      <c r="G20" s="13"/>
      <c r="H20" s="13"/>
      <c r="I20" s="23">
        <f>SUM(I16:I19)-I18</f>
        <v>0</v>
      </c>
    </row>
    <row r="21" spans="1:9" x14ac:dyDescent="0.2">
      <c r="G21" s="10"/>
    </row>
    <row r="22" spans="1:9" x14ac:dyDescent="0.2">
      <c r="C22" s="7"/>
      <c r="D22" s="7"/>
      <c r="E22" s="7"/>
      <c r="F22" s="12"/>
      <c r="G22" s="12"/>
      <c r="H22" s="12"/>
      <c r="I22" s="70"/>
    </row>
    <row r="25" spans="1:9" x14ac:dyDescent="0.2">
      <c r="A25" s="1" t="s">
        <v>12</v>
      </c>
      <c r="B25" s="7"/>
      <c r="C25" s="118"/>
      <c r="D25" s="118"/>
      <c r="E25" s="118"/>
      <c r="F25" s="118"/>
      <c r="G25" s="118"/>
      <c r="H25" s="118"/>
    </row>
    <row r="26" spans="1:9" x14ac:dyDescent="0.2">
      <c r="A26" s="7"/>
      <c r="B26" s="7"/>
      <c r="C26" s="80" t="s">
        <v>13</v>
      </c>
      <c r="D26" s="80"/>
      <c r="E26" s="80"/>
      <c r="F26" s="80"/>
      <c r="G26" s="80"/>
      <c r="H26" s="80"/>
    </row>
    <row r="27" spans="1:9" x14ac:dyDescent="0.2">
      <c r="A27" s="7"/>
      <c r="B27" s="7"/>
      <c r="C27" s="31"/>
      <c r="D27" s="31"/>
      <c r="E27" s="31"/>
      <c r="F27" s="31"/>
      <c r="G27" s="31"/>
      <c r="H27" s="31"/>
    </row>
    <row r="28" spans="1:9" x14ac:dyDescent="0.2">
      <c r="A28" s="19" t="s">
        <v>36</v>
      </c>
      <c r="B28" s="14"/>
      <c r="C28" s="76"/>
    </row>
    <row r="29" spans="1:9" x14ac:dyDescent="0.2">
      <c r="A29" s="7"/>
      <c r="B29" s="7"/>
      <c r="C29" s="7"/>
      <c r="D29" s="7"/>
      <c r="E29" s="7"/>
      <c r="F29" s="7"/>
      <c r="G29" s="7"/>
      <c r="H29" s="7"/>
    </row>
    <row r="30" spans="1:9" x14ac:dyDescent="0.2">
      <c r="A30" s="119" t="s">
        <v>63</v>
      </c>
      <c r="B30" s="119"/>
      <c r="C30" s="77"/>
    </row>
    <row r="31" spans="1:9" x14ac:dyDescent="0.2">
      <c r="A31" s="7"/>
      <c r="B31" s="7"/>
      <c r="C31" s="7"/>
      <c r="D31" s="7"/>
      <c r="E31" s="7"/>
      <c r="F31" s="7"/>
      <c r="G31" s="7"/>
      <c r="H31" s="7"/>
    </row>
    <row r="32" spans="1:9" x14ac:dyDescent="0.2">
      <c r="A32" s="1" t="s">
        <v>35</v>
      </c>
      <c r="B32" s="7"/>
      <c r="C32" s="85"/>
      <c r="D32" s="85"/>
      <c r="E32" s="85"/>
      <c r="F32" s="85"/>
      <c r="G32" s="85"/>
      <c r="H32" s="85"/>
    </row>
    <row r="33" spans="1:9" x14ac:dyDescent="0.2">
      <c r="A33" s="7"/>
      <c r="B33" s="7"/>
      <c r="C33" s="80" t="s">
        <v>13</v>
      </c>
      <c r="D33" s="80"/>
      <c r="E33" s="80"/>
      <c r="F33" s="80"/>
      <c r="G33" s="80"/>
      <c r="H33" s="80"/>
    </row>
    <row r="34" spans="1:9" x14ac:dyDescent="0.2">
      <c r="A34" s="7"/>
      <c r="B34" s="7"/>
      <c r="C34" s="7"/>
      <c r="D34" s="7"/>
      <c r="E34" s="7"/>
      <c r="F34" s="7"/>
      <c r="G34" s="7"/>
      <c r="H34" s="7"/>
    </row>
    <row r="44" spans="1:9" x14ac:dyDescent="0.2">
      <c r="F44" s="10"/>
      <c r="G44" s="10"/>
      <c r="H44" s="10"/>
      <c r="I44" s="10"/>
    </row>
  </sheetData>
  <mergeCells count="32">
    <mergeCell ref="B13:B14"/>
    <mergeCell ref="C13:D14"/>
    <mergeCell ref="H1:I1"/>
    <mergeCell ref="A2:I2"/>
    <mergeCell ref="C4:I4"/>
    <mergeCell ref="A6:C6"/>
    <mergeCell ref="D6:I6"/>
    <mergeCell ref="C5:I5"/>
    <mergeCell ref="C3:I3"/>
    <mergeCell ref="C33:H33"/>
    <mergeCell ref="A19:C19"/>
    <mergeCell ref="A20:C20"/>
    <mergeCell ref="C25:H25"/>
    <mergeCell ref="C26:H26"/>
    <mergeCell ref="C32:H32"/>
    <mergeCell ref="A30:B30"/>
    <mergeCell ref="A16:D16"/>
    <mergeCell ref="A17:C17"/>
    <mergeCell ref="A18:C18"/>
    <mergeCell ref="C15:D15"/>
    <mergeCell ref="A7:C7"/>
    <mergeCell ref="D7:I7"/>
    <mergeCell ref="F13:H13"/>
    <mergeCell ref="E13:E14"/>
    <mergeCell ref="A8:C8"/>
    <mergeCell ref="D8:I8"/>
    <mergeCell ref="A9:C9"/>
    <mergeCell ref="D9:I9"/>
    <mergeCell ref="D10:F10"/>
    <mergeCell ref="D11:F11"/>
    <mergeCell ref="I13:I14"/>
    <mergeCell ref="A13:A14"/>
  </mergeCells>
  <conditionalFormatting sqref="C28">
    <cfRule type="cellIs" dxfId="18" priority="2" operator="equal">
      <formula>0</formula>
    </cfRule>
  </conditionalFormatting>
  <conditionalFormatting sqref="C30">
    <cfRule type="cellIs" dxfId="17" priority="1" operator="equal">
      <formula>0</formula>
    </cfRule>
  </conditionalFormatting>
  <conditionalFormatting sqref="C25:H25">
    <cfRule type="cellIs" dxfId="16" priority="3" operator="equal">
      <formula>0</formula>
    </cfRule>
  </conditionalFormatting>
  <conditionalFormatting sqref="C32:H32">
    <cfRule type="cellIs" dxfId="15" priority="5" operator="equal">
      <formula>0</formula>
    </cfRule>
  </conditionalFormatting>
  <conditionalFormatting sqref="D17:D19">
    <cfRule type="cellIs" dxfId="14" priority="33" operator="equal">
      <formula>0</formula>
    </cfRule>
  </conditionalFormatting>
  <conditionalFormatting sqref="D10:F11 E15:E16 I17:I20">
    <cfRule type="cellIs" dxfId="13" priority="32" operator="equal">
      <formula>0</formula>
    </cfRule>
  </conditionalFormatting>
  <conditionalFormatting sqref="D6:I9 A15:I15 F16:I16">
    <cfRule type="cellIs" dxfId="12" priority="22" operator="equal">
      <formula>0</formula>
    </cfRule>
  </conditionalFormatting>
  <pageMargins left="0.7" right="0.7" top="0.75" bottom="0.75" header="0.3" footer="0.3"/>
  <pageSetup scale="59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7">
    <tabColor rgb="FF92D050"/>
  </sheetPr>
  <dimension ref="A1:P41"/>
  <sheetViews>
    <sheetView topLeftCell="A16" zoomScaleNormal="100" workbookViewId="0">
      <selection activeCell="D6" sqref="D6:L6"/>
    </sheetView>
  </sheetViews>
  <sheetFormatPr defaultColWidth="9.109375" defaultRowHeight="10.199999999999999" x14ac:dyDescent="0.2"/>
  <cols>
    <col min="1" max="1" width="4.5546875" style="1" customWidth="1"/>
    <col min="2" max="2" width="5.33203125" style="1" customWidth="1"/>
    <col min="3" max="3" width="41" style="1" customWidth="1"/>
    <col min="4" max="4" width="5.88671875" style="1" customWidth="1"/>
    <col min="5" max="5" width="8.6640625" style="1" customWidth="1"/>
    <col min="6" max="6" width="5.44140625" style="1" customWidth="1"/>
    <col min="7" max="7" width="6" style="1" customWidth="1"/>
    <col min="8" max="8" width="7.6640625" style="1" customWidth="1"/>
    <col min="9" max="10" width="6.6640625" style="1" customWidth="1"/>
    <col min="11" max="11" width="7" style="1" customWidth="1"/>
    <col min="12" max="12" width="8.6640625" style="1" customWidth="1"/>
    <col min="13" max="13" width="9.88671875" style="1" customWidth="1"/>
    <col min="14" max="15" width="8.6640625" style="1" customWidth="1"/>
    <col min="16" max="16" width="9.88671875" style="1" customWidth="1"/>
    <col min="17" max="16384" width="9.109375" style="1"/>
  </cols>
  <sheetData>
    <row r="1" spans="1:16" x14ac:dyDescent="0.2">
      <c r="A1" s="12"/>
      <c r="B1" s="12"/>
      <c r="C1" s="37" t="s">
        <v>37</v>
      </c>
      <c r="D1" s="38">
        <v>1</v>
      </c>
      <c r="E1" s="12"/>
      <c r="F1" s="12"/>
      <c r="G1" s="12"/>
      <c r="H1" s="12"/>
      <c r="I1" s="12"/>
      <c r="J1" s="12"/>
      <c r="N1" s="39"/>
      <c r="O1" s="37"/>
      <c r="P1" s="40"/>
    </row>
    <row r="2" spans="1:16" x14ac:dyDescent="0.2">
      <c r="A2" s="41"/>
      <c r="B2" s="41"/>
      <c r="C2" s="153" t="s">
        <v>80</v>
      </c>
      <c r="D2" s="153"/>
      <c r="E2" s="153"/>
      <c r="F2" s="153"/>
      <c r="G2" s="153"/>
      <c r="H2" s="153"/>
      <c r="I2" s="153"/>
      <c r="J2" s="41"/>
    </row>
    <row r="3" spans="1:16" x14ac:dyDescent="0.2">
      <c r="A3" s="42"/>
      <c r="B3" s="42"/>
      <c r="C3" s="128" t="s">
        <v>16</v>
      </c>
      <c r="D3" s="128"/>
      <c r="E3" s="128"/>
      <c r="F3" s="128"/>
      <c r="G3" s="128"/>
      <c r="H3" s="128"/>
      <c r="I3" s="128"/>
      <c r="J3" s="42"/>
    </row>
    <row r="4" spans="1:16" x14ac:dyDescent="0.2">
      <c r="A4" s="42"/>
      <c r="B4" s="42"/>
      <c r="C4" s="152" t="s">
        <v>53</v>
      </c>
      <c r="D4" s="152"/>
      <c r="E4" s="152"/>
      <c r="F4" s="152"/>
      <c r="G4" s="152"/>
      <c r="H4" s="152"/>
      <c r="I4" s="152"/>
      <c r="J4" s="42"/>
    </row>
    <row r="5" spans="1:16" x14ac:dyDescent="0.2">
      <c r="A5" s="12"/>
      <c r="B5" s="12"/>
      <c r="C5" s="37" t="s">
        <v>3</v>
      </c>
      <c r="D5" s="148" t="s">
        <v>81</v>
      </c>
      <c r="E5" s="148"/>
      <c r="F5" s="148"/>
      <c r="G5" s="148"/>
      <c r="H5" s="148"/>
      <c r="I5" s="148"/>
      <c r="J5" s="148"/>
      <c r="K5" s="148"/>
      <c r="L5" s="148"/>
      <c r="M5" s="7"/>
      <c r="N5" s="7"/>
      <c r="O5" s="7"/>
      <c r="P5" s="7"/>
    </row>
    <row r="6" spans="1:16" x14ac:dyDescent="0.2">
      <c r="A6" s="12"/>
      <c r="B6" s="12"/>
      <c r="C6" s="37" t="s">
        <v>4</v>
      </c>
      <c r="D6" s="148" t="s">
        <v>82</v>
      </c>
      <c r="E6" s="148"/>
      <c r="F6" s="148"/>
      <c r="G6" s="148"/>
      <c r="H6" s="148"/>
      <c r="I6" s="148"/>
      <c r="J6" s="148"/>
      <c r="K6" s="148"/>
      <c r="L6" s="148"/>
      <c r="M6" s="7"/>
      <c r="N6" s="7"/>
      <c r="O6" s="7"/>
      <c r="P6" s="7"/>
    </row>
    <row r="7" spans="1:16" x14ac:dyDescent="0.2">
      <c r="A7" s="12"/>
      <c r="B7" s="12"/>
      <c r="C7" s="37" t="s">
        <v>5</v>
      </c>
      <c r="D7" s="148" t="str">
        <f>KPDV!D8</f>
        <v>Dzintaru iela 2E, Pāvilosta</v>
      </c>
      <c r="E7" s="148"/>
      <c r="F7" s="148"/>
      <c r="G7" s="148"/>
      <c r="H7" s="148"/>
      <c r="I7" s="148"/>
      <c r="J7" s="148"/>
      <c r="K7" s="148"/>
      <c r="L7" s="148"/>
      <c r="M7" s="7"/>
      <c r="N7" s="7"/>
      <c r="O7" s="7"/>
      <c r="P7" s="7"/>
    </row>
    <row r="8" spans="1:16" x14ac:dyDescent="0.2">
      <c r="A8" s="12"/>
      <c r="B8" s="12"/>
      <c r="C8" s="29" t="s">
        <v>19</v>
      </c>
      <c r="D8" s="148" t="str">
        <f>KPDV!D9</f>
        <v/>
      </c>
      <c r="E8" s="148"/>
      <c r="F8" s="148"/>
      <c r="G8" s="148"/>
      <c r="H8" s="148"/>
      <c r="I8" s="148"/>
      <c r="J8" s="148"/>
      <c r="K8" s="148"/>
      <c r="L8" s="148"/>
      <c r="M8" s="7"/>
      <c r="N8" s="7"/>
      <c r="O8" s="7"/>
      <c r="P8" s="7"/>
    </row>
    <row r="9" spans="1:16" x14ac:dyDescent="0.2">
      <c r="A9" s="149" t="s">
        <v>56</v>
      </c>
      <c r="B9" s="149"/>
      <c r="C9" s="149"/>
      <c r="D9" s="149"/>
      <c r="E9" s="149"/>
      <c r="F9" s="149"/>
      <c r="G9" s="43"/>
      <c r="H9" s="43"/>
      <c r="I9" s="43"/>
      <c r="J9" s="150" t="s">
        <v>38</v>
      </c>
      <c r="K9" s="150"/>
      <c r="L9" s="150"/>
      <c r="M9" s="150"/>
      <c r="N9" s="151">
        <f>P29</f>
        <v>0</v>
      </c>
      <c r="O9" s="151"/>
      <c r="P9" s="43"/>
    </row>
    <row r="10" spans="1:16" x14ac:dyDescent="0.2">
      <c r="A10" s="44"/>
      <c r="B10" s="45"/>
      <c r="C10" s="29"/>
      <c r="D10" s="12"/>
      <c r="E10" s="12"/>
      <c r="F10" s="12"/>
      <c r="G10" s="12"/>
      <c r="H10" s="12"/>
      <c r="I10" s="12"/>
      <c r="J10" s="12"/>
      <c r="K10" s="12"/>
      <c r="L10" s="46"/>
      <c r="M10" s="46"/>
      <c r="N10" s="46"/>
      <c r="O10" s="46"/>
      <c r="P10" s="37">
        <f>Kopt!A32</f>
        <v>0</v>
      </c>
    </row>
    <row r="11" spans="1:16" ht="10.8" thickBot="1" x14ac:dyDescent="0.25">
      <c r="A11" s="44"/>
      <c r="B11" s="45"/>
      <c r="C11" s="29"/>
      <c r="D11" s="12"/>
      <c r="E11" s="12"/>
      <c r="F11" s="12"/>
      <c r="G11" s="12"/>
      <c r="H11" s="12"/>
      <c r="I11" s="12"/>
      <c r="J11" s="12"/>
      <c r="K11" s="12"/>
      <c r="L11" s="47"/>
      <c r="M11" s="47"/>
      <c r="N11" s="48"/>
      <c r="O11" s="39"/>
      <c r="P11" s="12"/>
    </row>
    <row r="12" spans="1:16" x14ac:dyDescent="0.2">
      <c r="A12" s="110" t="s">
        <v>22</v>
      </c>
      <c r="B12" s="141" t="s">
        <v>39</v>
      </c>
      <c r="C12" s="134" t="s">
        <v>40</v>
      </c>
      <c r="D12" s="144" t="s">
        <v>41</v>
      </c>
      <c r="E12" s="146" t="s">
        <v>42</v>
      </c>
      <c r="F12" s="133" t="s">
        <v>43</v>
      </c>
      <c r="G12" s="134"/>
      <c r="H12" s="134"/>
      <c r="I12" s="134"/>
      <c r="J12" s="134"/>
      <c r="K12" s="135"/>
      <c r="L12" s="133" t="s">
        <v>44</v>
      </c>
      <c r="M12" s="134"/>
      <c r="N12" s="134"/>
      <c r="O12" s="134"/>
      <c r="P12" s="135"/>
    </row>
    <row r="13" spans="1:16" ht="65.400000000000006" x14ac:dyDescent="0.2">
      <c r="A13" s="111"/>
      <c r="B13" s="142"/>
      <c r="C13" s="143"/>
      <c r="D13" s="145"/>
      <c r="E13" s="147"/>
      <c r="F13" s="49" t="s">
        <v>46</v>
      </c>
      <c r="G13" s="50" t="s">
        <v>47</v>
      </c>
      <c r="H13" s="50" t="s">
        <v>48</v>
      </c>
      <c r="I13" s="50" t="s">
        <v>49</v>
      </c>
      <c r="J13" s="50" t="s">
        <v>50</v>
      </c>
      <c r="K13" s="51" t="s">
        <v>51</v>
      </c>
      <c r="L13" s="49" t="s">
        <v>46</v>
      </c>
      <c r="M13" s="50" t="s">
        <v>48</v>
      </c>
      <c r="N13" s="50" t="s">
        <v>49</v>
      </c>
      <c r="O13" s="50" t="s">
        <v>50</v>
      </c>
      <c r="P13" s="52" t="s">
        <v>51</v>
      </c>
    </row>
    <row r="14" spans="1:16" x14ac:dyDescent="0.2">
      <c r="A14" s="56">
        <f>IF(COUNTBLANK(B14)=1," ",COUNTA($B$13:B14))</f>
        <v>1</v>
      </c>
      <c r="B14" s="56" t="s">
        <v>57</v>
      </c>
      <c r="C14" s="65" t="s">
        <v>68</v>
      </c>
      <c r="D14" s="57" t="s">
        <v>58</v>
      </c>
      <c r="E14" s="63">
        <f>129*1.04*0.21+0.7*0.21*129</f>
        <v>47.136599999999994</v>
      </c>
      <c r="F14" s="58"/>
      <c r="G14" s="74"/>
      <c r="H14" s="60">
        <f>F14*G14</f>
        <v>0</v>
      </c>
      <c r="I14" s="58"/>
      <c r="J14" s="58"/>
      <c r="K14" s="61"/>
      <c r="L14" s="62">
        <f>ROUND(E14*F14,2)</f>
        <v>0</v>
      </c>
      <c r="M14" s="62">
        <f>ROUND(E14*H14,2)</f>
        <v>0</v>
      </c>
      <c r="N14" s="62">
        <f>ROUND(E14*I14,2)</f>
        <v>0</v>
      </c>
      <c r="O14" s="62">
        <f>ROUND(J14*E14,2)</f>
        <v>0</v>
      </c>
      <c r="P14" s="62">
        <f>ROUND(M14+N14+O14,2)</f>
        <v>0</v>
      </c>
    </row>
    <row r="15" spans="1:16" ht="20.399999999999999" x14ac:dyDescent="0.2">
      <c r="A15" s="56">
        <f>IF(COUNTBLANK(B15)=1," ",COUNTA($B$13:B15))</f>
        <v>2</v>
      </c>
      <c r="B15" s="56" t="s">
        <v>57</v>
      </c>
      <c r="C15" s="65" t="s">
        <v>64</v>
      </c>
      <c r="D15" s="57" t="s">
        <v>66</v>
      </c>
      <c r="E15" s="63">
        <v>129</v>
      </c>
      <c r="F15" s="58"/>
      <c r="G15" s="59"/>
      <c r="H15" s="60">
        <f>F15*G15</f>
        <v>0</v>
      </c>
      <c r="I15" s="58"/>
      <c r="J15" s="58"/>
      <c r="K15" s="61"/>
      <c r="L15" s="62">
        <f>ROUND(E15*F15,2)</f>
        <v>0</v>
      </c>
      <c r="M15" s="62">
        <f>ROUND(E15*H15,2)</f>
        <v>0</v>
      </c>
      <c r="N15" s="62">
        <f>ROUND(E15*I15,2)</f>
        <v>0</v>
      </c>
      <c r="O15" s="62">
        <f>ROUND(J15*E15,2)</f>
        <v>0</v>
      </c>
      <c r="P15" s="62">
        <f>ROUND(M15+N15+O15,2)</f>
        <v>0</v>
      </c>
    </row>
    <row r="16" spans="1:16" x14ac:dyDescent="0.2">
      <c r="A16" s="56"/>
      <c r="B16" s="56"/>
      <c r="C16" s="66" t="s">
        <v>67</v>
      </c>
      <c r="D16" s="57" t="s">
        <v>58</v>
      </c>
      <c r="E16" s="63">
        <f>0.17*0.21*E15</f>
        <v>4.6053000000000006</v>
      </c>
      <c r="F16" s="58"/>
      <c r="G16" s="59"/>
      <c r="H16" s="60">
        <f>F16*G16</f>
        <v>0</v>
      </c>
      <c r="I16" s="58"/>
      <c r="J16" s="58"/>
      <c r="K16" s="61"/>
      <c r="L16" s="62">
        <f>ROUND(E16*F16,2)</f>
        <v>0</v>
      </c>
      <c r="M16" s="62">
        <f>ROUND(E16*H16,2)</f>
        <v>0</v>
      </c>
      <c r="N16" s="62">
        <f>ROUND(E16*I16,2)</f>
        <v>0</v>
      </c>
      <c r="O16" s="62">
        <f>ROUND(J16*E16,2)</f>
        <v>0</v>
      </c>
      <c r="P16" s="62">
        <f>ROUND(M16+N16+O16,2)</f>
        <v>0</v>
      </c>
    </row>
    <row r="17" spans="1:16" ht="20.399999999999999" x14ac:dyDescent="0.2">
      <c r="A17" s="56">
        <f>IF(COUNTBLANK(B17)=1," ",COUNTA($B$13:B17))</f>
        <v>3</v>
      </c>
      <c r="B17" s="56" t="s">
        <v>57</v>
      </c>
      <c r="C17" s="65" t="s">
        <v>65</v>
      </c>
      <c r="D17" s="57" t="s">
        <v>66</v>
      </c>
      <c r="E17" s="63">
        <f>129*4+2</f>
        <v>518</v>
      </c>
      <c r="F17" s="58"/>
      <c r="G17" s="59"/>
      <c r="H17" s="60">
        <f t="shared" ref="H17:H28" si="0">F17*G17</f>
        <v>0</v>
      </c>
      <c r="I17" s="58"/>
      <c r="J17" s="58"/>
      <c r="K17" s="61"/>
      <c r="L17" s="62">
        <f t="shared" ref="L17:L28" si="1">ROUND(E17*F17,2)</f>
        <v>0</v>
      </c>
      <c r="M17" s="62">
        <f t="shared" ref="M17:M28" si="2">ROUND(E17*H17,2)</f>
        <v>0</v>
      </c>
      <c r="N17" s="62">
        <f t="shared" ref="N17:N28" si="3">ROUND(E17*I17,2)</f>
        <v>0</v>
      </c>
      <c r="O17" s="62">
        <f t="shared" ref="O17:O28" si="4">ROUND(J17*E17,2)</f>
        <v>0</v>
      </c>
      <c r="P17" s="62">
        <f t="shared" ref="P17:P28" si="5">ROUND(M17+N17+O17,2)</f>
        <v>0</v>
      </c>
    </row>
    <row r="18" spans="1:16" x14ac:dyDescent="0.2">
      <c r="A18" s="56"/>
      <c r="B18" s="57"/>
      <c r="C18" s="66" t="s">
        <v>67</v>
      </c>
      <c r="D18" s="57" t="s">
        <v>58</v>
      </c>
      <c r="E18" s="63">
        <f>0.17*0.21*E17</f>
        <v>18.492600000000003</v>
      </c>
      <c r="F18" s="58"/>
      <c r="G18" s="59"/>
      <c r="H18" s="60">
        <f t="shared" si="0"/>
        <v>0</v>
      </c>
      <c r="I18" s="58"/>
      <c r="J18" s="58"/>
      <c r="K18" s="61"/>
      <c r="L18" s="62">
        <f t="shared" si="1"/>
        <v>0</v>
      </c>
      <c r="M18" s="62">
        <f t="shared" si="2"/>
        <v>0</v>
      </c>
      <c r="N18" s="62">
        <f t="shared" si="3"/>
        <v>0</v>
      </c>
      <c r="O18" s="62">
        <f t="shared" si="4"/>
        <v>0</v>
      </c>
      <c r="P18" s="62">
        <f t="shared" si="5"/>
        <v>0</v>
      </c>
    </row>
    <row r="19" spans="1:16" x14ac:dyDescent="0.2">
      <c r="A19" s="56">
        <f>IF(COUNTBLANK(B19)=1," ",COUNTA($B$13:B19))</f>
        <v>4</v>
      </c>
      <c r="B19" s="56" t="s">
        <v>57</v>
      </c>
      <c r="C19" s="65" t="s">
        <v>69</v>
      </c>
      <c r="D19" s="57" t="s">
        <v>66</v>
      </c>
      <c r="E19" s="63">
        <v>129</v>
      </c>
      <c r="F19" s="58"/>
      <c r="G19" s="59"/>
      <c r="H19" s="60">
        <f t="shared" si="0"/>
        <v>0</v>
      </c>
      <c r="I19" s="58"/>
      <c r="J19" s="58"/>
      <c r="K19" s="61"/>
      <c r="L19" s="62">
        <f t="shared" si="1"/>
        <v>0</v>
      </c>
      <c r="M19" s="62">
        <f t="shared" si="2"/>
        <v>0</v>
      </c>
      <c r="N19" s="62">
        <f t="shared" si="3"/>
        <v>0</v>
      </c>
      <c r="O19" s="62">
        <f t="shared" si="4"/>
        <v>0</v>
      </c>
      <c r="P19" s="62">
        <f t="shared" si="5"/>
        <v>0</v>
      </c>
    </row>
    <row r="20" spans="1:16" x14ac:dyDescent="0.2">
      <c r="A20" s="56"/>
      <c r="B20" s="57"/>
      <c r="C20" s="66" t="s">
        <v>67</v>
      </c>
      <c r="D20" s="57" t="s">
        <v>58</v>
      </c>
      <c r="E20" s="63">
        <f>0.17*0.21*E19</f>
        <v>4.6053000000000006</v>
      </c>
      <c r="F20" s="58"/>
      <c r="G20" s="59"/>
      <c r="H20" s="60">
        <f t="shared" si="0"/>
        <v>0</v>
      </c>
      <c r="I20" s="58"/>
      <c r="J20" s="58"/>
      <c r="K20" s="61"/>
      <c r="L20" s="62">
        <f t="shared" si="1"/>
        <v>0</v>
      </c>
      <c r="M20" s="62">
        <f t="shared" si="2"/>
        <v>0</v>
      </c>
      <c r="N20" s="62">
        <f t="shared" si="3"/>
        <v>0</v>
      </c>
      <c r="O20" s="62">
        <f t="shared" si="4"/>
        <v>0</v>
      </c>
      <c r="P20" s="62">
        <f t="shared" si="5"/>
        <v>0</v>
      </c>
    </row>
    <row r="21" spans="1:16" x14ac:dyDescent="0.2">
      <c r="A21" s="56">
        <f>IF(COUNTBLANK(B21)=1," ",COUNTA($B$13:B21))</f>
        <v>5</v>
      </c>
      <c r="B21" s="56" t="s">
        <v>57</v>
      </c>
      <c r="C21" s="66" t="s">
        <v>79</v>
      </c>
      <c r="D21" s="64" t="s">
        <v>71</v>
      </c>
      <c r="E21" s="63">
        <v>100</v>
      </c>
      <c r="F21" s="58"/>
      <c r="G21" s="59"/>
      <c r="H21" s="60">
        <f t="shared" si="0"/>
        <v>0</v>
      </c>
      <c r="I21" s="58"/>
      <c r="J21" s="58"/>
      <c r="K21" s="61"/>
      <c r="L21" s="62">
        <f t="shared" si="1"/>
        <v>0</v>
      </c>
      <c r="M21" s="62">
        <f t="shared" si="2"/>
        <v>0</v>
      </c>
      <c r="N21" s="62">
        <f t="shared" si="3"/>
        <v>0</v>
      </c>
      <c r="O21" s="62">
        <f t="shared" si="4"/>
        <v>0</v>
      </c>
      <c r="P21" s="62">
        <f t="shared" si="5"/>
        <v>0</v>
      </c>
    </row>
    <row r="22" spans="1:16" x14ac:dyDescent="0.2">
      <c r="A22" s="56">
        <f>IF(COUNTBLANK(B22)=1," ",COUNTA($B$13:B22))</f>
        <v>6</v>
      </c>
      <c r="B22" s="56" t="s">
        <v>57</v>
      </c>
      <c r="C22" s="66" t="s">
        <v>78</v>
      </c>
      <c r="D22" s="64" t="s">
        <v>71</v>
      </c>
      <c r="E22" s="63">
        <f>129*4*3</f>
        <v>1548</v>
      </c>
      <c r="F22" s="58"/>
      <c r="G22" s="59"/>
      <c r="H22" s="60">
        <f t="shared" si="0"/>
        <v>0</v>
      </c>
      <c r="I22" s="58"/>
      <c r="J22" s="58"/>
      <c r="K22" s="61"/>
      <c r="L22" s="62">
        <f t="shared" si="1"/>
        <v>0</v>
      </c>
      <c r="M22" s="62">
        <f t="shared" si="2"/>
        <v>0</v>
      </c>
      <c r="N22" s="62">
        <f t="shared" si="3"/>
        <v>0</v>
      </c>
      <c r="O22" s="62">
        <f t="shared" si="4"/>
        <v>0</v>
      </c>
      <c r="P22" s="62">
        <f t="shared" si="5"/>
        <v>0</v>
      </c>
    </row>
    <row r="23" spans="1:16" ht="20.399999999999999" x14ac:dyDescent="0.2">
      <c r="A23" s="56">
        <f>IF(COUNTBLANK(B23)=1," ",COUNTA($B$13:B23))</f>
        <v>7</v>
      </c>
      <c r="B23" s="56" t="s">
        <v>57</v>
      </c>
      <c r="C23" s="66" t="s">
        <v>70</v>
      </c>
      <c r="D23" s="64" t="s">
        <v>71</v>
      </c>
      <c r="E23" s="63">
        <v>20</v>
      </c>
      <c r="F23" s="58"/>
      <c r="G23" s="59"/>
      <c r="H23" s="60">
        <f t="shared" si="0"/>
        <v>0</v>
      </c>
      <c r="I23" s="58"/>
      <c r="J23" s="58"/>
      <c r="K23" s="61"/>
      <c r="L23" s="62">
        <f t="shared" si="1"/>
        <v>0</v>
      </c>
      <c r="M23" s="62">
        <f t="shared" si="2"/>
        <v>0</v>
      </c>
      <c r="N23" s="62">
        <f t="shared" si="3"/>
        <v>0</v>
      </c>
      <c r="O23" s="62">
        <f t="shared" si="4"/>
        <v>0</v>
      </c>
      <c r="P23" s="62">
        <f t="shared" si="5"/>
        <v>0</v>
      </c>
    </row>
    <row r="24" spans="1:16" x14ac:dyDescent="0.2">
      <c r="A24" s="56">
        <f>IF(COUNTBLANK(B24)=1," ",COUNTA($B$13:B24))</f>
        <v>8</v>
      </c>
      <c r="B24" s="56" t="s">
        <v>57</v>
      </c>
      <c r="C24" s="66" t="s">
        <v>74</v>
      </c>
      <c r="D24" s="64" t="s">
        <v>75</v>
      </c>
      <c r="E24" s="63">
        <f>129*2</f>
        <v>258</v>
      </c>
      <c r="F24" s="58"/>
      <c r="G24" s="59"/>
      <c r="H24" s="60">
        <f t="shared" si="0"/>
        <v>0</v>
      </c>
      <c r="I24" s="58"/>
      <c r="J24" s="58"/>
      <c r="K24" s="61"/>
      <c r="L24" s="62">
        <f t="shared" si="1"/>
        <v>0</v>
      </c>
      <c r="M24" s="62">
        <f t="shared" si="2"/>
        <v>0</v>
      </c>
      <c r="N24" s="62">
        <f t="shared" si="3"/>
        <v>0</v>
      </c>
      <c r="O24" s="62">
        <f t="shared" si="4"/>
        <v>0</v>
      </c>
      <c r="P24" s="62">
        <f t="shared" si="5"/>
        <v>0</v>
      </c>
    </row>
    <row r="25" spans="1:16" x14ac:dyDescent="0.2">
      <c r="A25" s="56">
        <f>IF(COUNTBLANK(B25)=1," ",COUNTA($B$13:B25))</f>
        <v>9</v>
      </c>
      <c r="B25" s="56" t="s">
        <v>57</v>
      </c>
      <c r="C25" s="66" t="s">
        <v>67</v>
      </c>
      <c r="D25" s="57" t="s">
        <v>58</v>
      </c>
      <c r="E25" s="63">
        <f>0.145*0.021*E24</f>
        <v>0.78561000000000003</v>
      </c>
      <c r="F25" s="58"/>
      <c r="G25" s="59"/>
      <c r="H25" s="60">
        <f t="shared" si="0"/>
        <v>0</v>
      </c>
      <c r="I25" s="58"/>
      <c r="J25" s="58"/>
      <c r="K25" s="61"/>
      <c r="L25" s="62">
        <f t="shared" si="1"/>
        <v>0</v>
      </c>
      <c r="M25" s="62">
        <f t="shared" si="2"/>
        <v>0</v>
      </c>
      <c r="N25" s="62">
        <f t="shared" si="3"/>
        <v>0</v>
      </c>
      <c r="O25" s="62">
        <f t="shared" si="4"/>
        <v>0</v>
      </c>
      <c r="P25" s="62">
        <f t="shared" si="5"/>
        <v>0</v>
      </c>
    </row>
    <row r="26" spans="1:16" ht="20.399999999999999" x14ac:dyDescent="0.2">
      <c r="A26" s="56">
        <f>IF(COUNTBLANK(B26)=1," ",COUNTA($B$13:B26))</f>
        <v>10</v>
      </c>
      <c r="B26" s="56" t="s">
        <v>57</v>
      </c>
      <c r="C26" s="66" t="s">
        <v>76</v>
      </c>
      <c r="D26" s="64" t="s">
        <v>73</v>
      </c>
      <c r="E26" s="63">
        <f>E24*4*4</f>
        <v>4128</v>
      </c>
      <c r="F26" s="58"/>
      <c r="G26" s="59"/>
      <c r="H26" s="60">
        <f t="shared" si="0"/>
        <v>0</v>
      </c>
      <c r="I26" s="58"/>
      <c r="J26" s="58"/>
      <c r="K26" s="61"/>
      <c r="L26" s="62">
        <f t="shared" si="1"/>
        <v>0</v>
      </c>
      <c r="M26" s="62">
        <f t="shared" si="2"/>
        <v>0</v>
      </c>
      <c r="N26" s="62">
        <f t="shared" si="3"/>
        <v>0</v>
      </c>
      <c r="O26" s="62">
        <f t="shared" si="4"/>
        <v>0</v>
      </c>
      <c r="P26" s="62">
        <f t="shared" si="5"/>
        <v>0</v>
      </c>
    </row>
    <row r="27" spans="1:16" x14ac:dyDescent="0.2">
      <c r="A27" s="56">
        <f>IF(COUNTBLANK(B27)=1," ",COUNTA($B$13:B27))</f>
        <v>11</v>
      </c>
      <c r="B27" s="56" t="s">
        <v>57</v>
      </c>
      <c r="C27" s="66" t="s">
        <v>72</v>
      </c>
      <c r="D27" s="64" t="s">
        <v>73</v>
      </c>
      <c r="E27" s="63">
        <v>1</v>
      </c>
      <c r="F27" s="58"/>
      <c r="G27" s="59"/>
      <c r="H27" s="60">
        <f t="shared" si="0"/>
        <v>0</v>
      </c>
      <c r="I27" s="58"/>
      <c r="J27" s="58"/>
      <c r="K27" s="61"/>
      <c r="L27" s="62">
        <f t="shared" si="1"/>
        <v>0</v>
      </c>
      <c r="M27" s="62">
        <f t="shared" si="2"/>
        <v>0</v>
      </c>
      <c r="N27" s="62">
        <f t="shared" si="3"/>
        <v>0</v>
      </c>
      <c r="O27" s="62">
        <f t="shared" si="4"/>
        <v>0</v>
      </c>
      <c r="P27" s="62">
        <f t="shared" si="5"/>
        <v>0</v>
      </c>
    </row>
    <row r="28" spans="1:16" x14ac:dyDescent="0.2">
      <c r="A28" s="56"/>
      <c r="B28" s="57"/>
      <c r="C28" s="66"/>
      <c r="D28" s="64"/>
      <c r="E28" s="63"/>
      <c r="F28" s="58"/>
      <c r="G28" s="59"/>
      <c r="H28" s="60">
        <f t="shared" si="0"/>
        <v>0</v>
      </c>
      <c r="I28" s="58"/>
      <c r="J28" s="58"/>
      <c r="K28" s="61"/>
      <c r="L28" s="62">
        <f t="shared" si="1"/>
        <v>0</v>
      </c>
      <c r="M28" s="62">
        <f t="shared" si="2"/>
        <v>0</v>
      </c>
      <c r="N28" s="62">
        <f t="shared" si="3"/>
        <v>0</v>
      </c>
      <c r="O28" s="62">
        <f t="shared" si="4"/>
        <v>0</v>
      </c>
      <c r="P28" s="62">
        <f t="shared" si="5"/>
        <v>0</v>
      </c>
    </row>
    <row r="29" spans="1:16" ht="10.8" thickBot="1" x14ac:dyDescent="0.25">
      <c r="A29" s="136" t="s">
        <v>52</v>
      </c>
      <c r="B29" s="137"/>
      <c r="C29" s="137"/>
      <c r="D29" s="137"/>
      <c r="E29" s="137"/>
      <c r="F29" s="137"/>
      <c r="G29" s="137"/>
      <c r="H29" s="137"/>
      <c r="I29" s="137"/>
      <c r="J29" s="137"/>
      <c r="K29" s="138"/>
      <c r="L29" s="53">
        <f>SUM(L14:L28)</f>
        <v>0</v>
      </c>
      <c r="M29" s="54">
        <f>SUM(M14:M28)</f>
        <v>0</v>
      </c>
      <c r="N29" s="54">
        <f>SUM(N14:N28)</f>
        <v>0</v>
      </c>
      <c r="O29" s="54">
        <f>SUM(O14:O28)</f>
        <v>0</v>
      </c>
      <c r="P29" s="55">
        <f>SUM(P14:P28)</f>
        <v>0</v>
      </c>
    </row>
    <row r="30" spans="1:16" x14ac:dyDescent="0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x14ac:dyDescent="0.2">
      <c r="A32" s="1" t="s">
        <v>12</v>
      </c>
      <c r="B32" s="7"/>
      <c r="C32" s="139">
        <f>sas</f>
        <v>0</v>
      </c>
      <c r="D32" s="139"/>
      <c r="E32" s="139"/>
      <c r="F32" s="139"/>
      <c r="G32" s="139"/>
      <c r="H32" s="139"/>
      <c r="I32" s="7"/>
      <c r="J32" s="7"/>
      <c r="K32" s="7"/>
      <c r="L32" s="7"/>
      <c r="M32" s="7"/>
      <c r="N32" s="7"/>
      <c r="O32" s="7"/>
      <c r="P32" s="7"/>
    </row>
    <row r="33" spans="1:16" x14ac:dyDescent="0.2">
      <c r="A33" s="7"/>
      <c r="B33" s="7"/>
      <c r="C33" s="80" t="s">
        <v>13</v>
      </c>
      <c r="D33" s="80"/>
      <c r="E33" s="80"/>
      <c r="F33" s="80"/>
      <c r="G33" s="80"/>
      <c r="H33" s="80"/>
      <c r="I33" s="7"/>
      <c r="J33" s="7"/>
      <c r="K33" s="7"/>
      <c r="L33" s="7"/>
      <c r="M33" s="7"/>
      <c r="N33" s="7"/>
      <c r="O33" s="7"/>
      <c r="P33" s="7"/>
    </row>
    <row r="34" spans="1:16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x14ac:dyDescent="0.2">
      <c r="A35" s="19">
        <f>dat</f>
        <v>0</v>
      </c>
      <c r="B35" s="14"/>
      <c r="C35" s="14"/>
      <c r="D35" s="14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x14ac:dyDescent="0.2">
      <c r="A37" s="1" t="s">
        <v>35</v>
      </c>
      <c r="B37" s="7"/>
      <c r="C37" s="140">
        <f>C32</f>
        <v>0</v>
      </c>
      <c r="D37" s="140"/>
      <c r="E37" s="140"/>
      <c r="F37" s="140"/>
      <c r="G37" s="140"/>
      <c r="H37" s="140"/>
      <c r="I37" s="7"/>
      <c r="J37" s="7"/>
      <c r="K37" s="7"/>
      <c r="L37" s="7"/>
      <c r="M37" s="7"/>
      <c r="N37" s="7"/>
      <c r="O37" s="7"/>
      <c r="P37" s="7"/>
    </row>
    <row r="38" spans="1:16" x14ac:dyDescent="0.2">
      <c r="A38" s="7"/>
      <c r="B38" s="7"/>
      <c r="C38" s="80" t="s">
        <v>13</v>
      </c>
      <c r="D38" s="80"/>
      <c r="E38" s="80"/>
      <c r="F38" s="80"/>
      <c r="G38" s="80"/>
      <c r="H38" s="80"/>
      <c r="I38" s="7"/>
      <c r="J38" s="7"/>
      <c r="K38" s="7"/>
      <c r="L38" s="7"/>
      <c r="M38" s="7"/>
      <c r="N38" s="7"/>
      <c r="O38" s="7"/>
      <c r="P38" s="7"/>
    </row>
    <row r="39" spans="1:16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x14ac:dyDescent="0.2">
      <c r="A40" s="19" t="s">
        <v>14</v>
      </c>
      <c r="B40" s="14"/>
      <c r="C40" s="78">
        <f>sert</f>
        <v>0</v>
      </c>
      <c r="D40" s="14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</sheetData>
  <mergeCells count="22">
    <mergeCell ref="C3:I3"/>
    <mergeCell ref="C4:I4"/>
    <mergeCell ref="D5:L5"/>
    <mergeCell ref="D6:L6"/>
    <mergeCell ref="C2:I2"/>
    <mergeCell ref="D8:L8"/>
    <mergeCell ref="A9:F9"/>
    <mergeCell ref="J9:M9"/>
    <mergeCell ref="N9:O9"/>
    <mergeCell ref="D7:L7"/>
    <mergeCell ref="C38:H38"/>
    <mergeCell ref="L12:P12"/>
    <mergeCell ref="A29:K29"/>
    <mergeCell ref="C32:H32"/>
    <mergeCell ref="C33:H33"/>
    <mergeCell ref="C37:H37"/>
    <mergeCell ref="A12:A13"/>
    <mergeCell ref="B12:B13"/>
    <mergeCell ref="C12:C13"/>
    <mergeCell ref="D12:D13"/>
    <mergeCell ref="E12:E13"/>
    <mergeCell ref="F12:K12"/>
  </mergeCells>
  <phoneticPr fontId="18" type="noConversion"/>
  <conditionalFormatting sqref="A9:F9">
    <cfRule type="containsText" dxfId="9" priority="12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A14:G28 I14:J28">
    <cfRule type="cellIs" dxfId="8" priority="15" operator="equal">
      <formula>0</formula>
    </cfRule>
  </conditionalFormatting>
  <conditionalFormatting sqref="A29:K29">
    <cfRule type="containsText" dxfId="7" priority="26" operator="containsText" text="Tiešās izmaksas kopā, t. sk. darba devēja sociālais nodoklis __.__% ">
      <formula>NOT(ISERROR(SEARCH("Tiešās izmaksas kopā, t. sk. darba devēja sociālais nodoklis __.__% ",A29)))</formula>
    </cfRule>
  </conditionalFormatting>
  <conditionalFormatting sqref="C32:H32">
    <cfRule type="cellIs" dxfId="6" priority="22" operator="equal">
      <formula>0</formula>
    </cfRule>
  </conditionalFormatting>
  <conditionalFormatting sqref="C2:I2">
    <cfRule type="cellIs" dxfId="5" priority="11" operator="equal">
      <formula>0</formula>
    </cfRule>
  </conditionalFormatting>
  <conditionalFormatting sqref="C4:I4">
    <cfRule type="cellIs" dxfId="4" priority="20" operator="equal">
      <formula>0</formula>
    </cfRule>
  </conditionalFormatting>
  <conditionalFormatting sqref="D1">
    <cfRule type="cellIs" dxfId="3" priority="17" operator="equal">
      <formula>0</formula>
    </cfRule>
  </conditionalFormatting>
  <conditionalFormatting sqref="D5:L8 H14:H28 K14:P28">
    <cfRule type="cellIs" dxfId="2" priority="18" operator="equal">
      <formula>0</formula>
    </cfRule>
  </conditionalFormatting>
  <conditionalFormatting sqref="L29:P29">
    <cfRule type="cellIs" dxfId="1" priority="21" operator="equal">
      <formula>0</formula>
    </cfRule>
  </conditionalFormatting>
  <conditionalFormatting sqref="N9:O9">
    <cfRule type="cellIs" dxfId="0" priority="30" operator="equal">
      <formula>0</formula>
    </cfRule>
  </conditionalFormatting>
  <pageMargins left="0.7" right="0.7" top="0.75" bottom="0.75" header="0.3" footer="0.3"/>
  <pageSetup orientation="portrait" r:id="rId1"/>
  <ignoredErrors>
    <ignoredError sqref="E17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5" operator="containsText" id="{27FF1C0A-468E-4391-8F41-D61B884348F0}">
            <xm:f>NOT(ISERROR(SEARCH("Tāme sastādīta ____. gada ___. ______________",A35)))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A35</xm:sqref>
        </x14:conditionalFormatting>
        <x14:conditionalFormatting xmlns:xm="http://schemas.microsoft.com/office/excel/2006/main">
          <x14:cfRule type="containsText" priority="24" operator="containsText" id="{A8E9E3DD-E03C-4AE9-8CC9-A84705A86D41}">
            <xm:f>NOT(ISERROR(SEARCH("Sertifikāta Nr. _________________________________",A40)))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5F35A982AAA94C8920B7B6109CEFAA" ma:contentTypeVersion="4" ma:contentTypeDescription="Create a new document." ma:contentTypeScope="" ma:versionID="a14253964fe011cb8dd4c6342f25b80f">
  <xsd:schema xmlns:xsd="http://www.w3.org/2001/XMLSchema" xmlns:xs="http://www.w3.org/2001/XMLSchema" xmlns:p="http://schemas.microsoft.com/office/2006/metadata/properties" xmlns:ns2="123c74fc-5732-4eeb-8864-aaacbc0028ee" xmlns:ns3="4e93ec4e-506a-41d2-9951-55e983c361d3" targetNamespace="http://schemas.microsoft.com/office/2006/metadata/properties" ma:root="true" ma:fieldsID="d0db9e08e89c6ba3cfff38175f8fc317" ns2:_="" ns3:_="">
    <xsd:import namespace="123c74fc-5732-4eeb-8864-aaacbc0028ee"/>
    <xsd:import namespace="4e93ec4e-506a-41d2-9951-55e983c361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3c74fc-5732-4eeb-8864-aaacbc0028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93ec4e-506a-41d2-9951-55e983c361d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87CEB1-DE4F-4598-A1A9-ACD3ACC5EEB3}">
  <ds:schemaRefs>
    <ds:schemaRef ds:uri="123c74fc-5732-4eeb-8864-aaacbc0028ee"/>
    <ds:schemaRef ds:uri="4e93ec4e-506a-41d2-9951-55e983c361d3"/>
    <ds:schemaRef ds:uri="http://schemas.microsoft.com/office/2006/metadata/properti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47CA0A2-E566-40A7-8F54-56B9778B53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3785E3-B574-41FC-8156-FCB954AB9D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3c74fc-5732-4eeb-8864-aaacbc0028ee"/>
    <ds:schemaRef ds:uri="4e93ec4e-506a-41d2-9951-55e983c361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Kopt</vt:lpstr>
      <vt:lpstr>KPDV</vt:lpstr>
      <vt:lpstr>1</vt:lpstr>
      <vt:lpstr>dat</vt:lpstr>
      <vt:lpstr>KPDV!Print_Area</vt:lpstr>
      <vt:lpstr>sas</vt:lpstr>
      <vt:lpstr>sert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Dace Šāvēja</dc:creator>
  <cp:keywords/>
  <dc:description/>
  <cp:lastModifiedBy>Inese Purkalne</cp:lastModifiedBy>
  <cp:revision/>
  <cp:lastPrinted>2024-06-22T09:28:03Z</cp:lastPrinted>
  <dcterms:created xsi:type="dcterms:W3CDTF">2019-03-11T11:42:22Z</dcterms:created>
  <dcterms:modified xsi:type="dcterms:W3CDTF">2024-10-10T18:24:03Z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0x0101006F5F35A982AAA94C8920B7B6109CEFAA</vt:lpwstr>
  </property>
</Properties>
</file>